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FPAScoreSheetWorbook"/>
  <bookViews>
    <workbookView xWindow="65521" yWindow="0" windowWidth="9405" windowHeight="3795" tabRatio="755" activeTab="0"/>
  </bookViews>
  <sheets>
    <sheet name="Starterlist" sheetId="1" r:id="rId1"/>
    <sheet name="Results" sheetId="2" r:id="rId2"/>
    <sheet name="EX 1" sheetId="3" r:id="rId3"/>
    <sheet name="EX 2" sheetId="4" r:id="rId4"/>
    <sheet name="EX 3" sheetId="5" r:id="rId5"/>
    <sheet name="AI 1" sheetId="6" r:id="rId6"/>
    <sheet name="AI 2" sheetId="7" r:id="rId7"/>
    <sheet name="AI 3" sheetId="8" r:id="rId8"/>
    <sheet name="DIFF 1" sheetId="9" r:id="rId9"/>
    <sheet name="DIFF 2" sheetId="10" r:id="rId10"/>
    <sheet name="DIFF 3" sheetId="11" r:id="rId11"/>
    <sheet name="ModeratorInfo" sheetId="12" r:id="rId12"/>
    <sheet name="Results (Text)" sheetId="13" r:id="rId13"/>
    <sheet name="Export" sheetId="14" r:id="rId14"/>
  </sheets>
  <definedNames>
    <definedName name="_xlnm.Print_Area" localSheetId="5">'AI 1'!$A$1:$K$13</definedName>
    <definedName name="_xlnm.Print_Area" localSheetId="6">'AI 2'!$A$1:$K$13</definedName>
    <definedName name="_xlnm.Print_Area" localSheetId="7">'AI 3'!$A$1:$K$13</definedName>
    <definedName name="_xlnm.Print_Area" localSheetId="8">'DIFF 1'!$A$1:$Z$13</definedName>
    <definedName name="_xlnm.Print_Area" localSheetId="9">'DIFF 2'!$A$1:$Z$13</definedName>
    <definedName name="_xlnm.Print_Area" localSheetId="10">'DIFF 3'!$A$1:$Z$13</definedName>
    <definedName name="_xlnm.Print_Area" localSheetId="2">'EX 1'!$A$1:$I$13</definedName>
    <definedName name="_xlnm.Print_Area" localSheetId="3">'EX 2'!$A$1:$I$13</definedName>
    <definedName name="_xlnm.Print_Area" localSheetId="4">'EX 3'!$A$1:$I$13</definedName>
    <definedName name="_xlnm.Print_Area" localSheetId="13">'Export'!$A$1:$R$13</definedName>
    <definedName name="_xlnm.Print_Area" localSheetId="11">'ModeratorInfo'!$A$1:$F$13</definedName>
    <definedName name="_xlnm.Print_Area" localSheetId="1">'Results'!$A$1:$P$13</definedName>
    <definedName name="_xlnm.Print_Area" localSheetId="0">'Starterlist'!$A$1:$G$19</definedName>
    <definedName name="ResultEntryRange">'Results'!$C$6:$K$13</definedName>
  </definedNames>
  <calcPr fullCalcOnLoad="1"/>
</workbook>
</file>

<file path=xl/comments3.xml><?xml version="1.0" encoding="utf-8"?>
<comments xmlns="http://schemas.openxmlformats.org/spreadsheetml/2006/main">
  <authors>
    <author>Hess</author>
  </authors>
  <commentList>
    <comment ref="C6" authorId="0">
      <text>
        <r>
          <rPr>
            <b/>
            <sz val="8"/>
            <rFont val="Tahoma"/>
            <family val="0"/>
          </rPr>
          <t>Hess:</t>
        </r>
        <r>
          <rPr>
            <sz val="8"/>
            <rFont val="Tahoma"/>
            <family val="0"/>
          </rPr>
          <t xml:space="preserve">
Enter the number of errors (not the point deduction)</t>
        </r>
      </text>
    </comment>
  </commentList>
</comments>
</file>

<file path=xl/sharedStrings.xml><?xml version="1.0" encoding="utf-8"?>
<sst xmlns="http://schemas.openxmlformats.org/spreadsheetml/2006/main" count="275" uniqueCount="89">
  <si>
    <t>Rank</t>
  </si>
  <si>
    <t>Execution</t>
  </si>
  <si>
    <t>Artistic Impression</t>
  </si>
  <si>
    <t>Difficulty</t>
  </si>
  <si>
    <t>Total</t>
  </si>
  <si>
    <t>EX 1</t>
  </si>
  <si>
    <t>EX 2</t>
  </si>
  <si>
    <t>AI 1</t>
  </si>
  <si>
    <t>AI 2</t>
  </si>
  <si>
    <t>DIFF 1</t>
  </si>
  <si>
    <t>DIFF 2</t>
  </si>
  <si>
    <t>#</t>
  </si>
  <si>
    <t>Player 1</t>
  </si>
  <si>
    <t>Player 2</t>
  </si>
  <si>
    <t>Judges</t>
  </si>
  <si>
    <t>Division</t>
  </si>
  <si>
    <t>Round</t>
  </si>
  <si>
    <t>Player 3</t>
  </si>
  <si>
    <t>Headjuge:</t>
  </si>
  <si>
    <t>Team</t>
  </si>
  <si>
    <t>Intermediate Error</t>
  </si>
  <si>
    <t>Sum</t>
  </si>
  <si>
    <t>Score</t>
  </si>
  <si>
    <t>Minor       Error</t>
  </si>
  <si>
    <t>Severe     Error</t>
  </si>
  <si>
    <t>Major        Error</t>
  </si>
  <si>
    <t>Teamwork</t>
  </si>
  <si>
    <t>Variety</t>
  </si>
  <si>
    <t>Flow/Form</t>
  </si>
  <si>
    <t>Music Choreography</t>
  </si>
  <si>
    <t>General Impression</t>
  </si>
  <si>
    <t>0.0 - 10.0</t>
  </si>
  <si>
    <t>0.0 - 5.0</t>
  </si>
  <si>
    <t>Sum / 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</si>
  <si>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</si>
  <si>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</si>
  <si>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</si>
  <si>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</si>
  <si>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</si>
  <si>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</si>
  <si>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</si>
  <si>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</si>
  <si>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</si>
  <si>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</si>
  <si>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</si>
  <si>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</si>
  <si>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</si>
  <si>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</si>
  <si>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</si>
  <si>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</si>
  <si>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</si>
  <si>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</si>
  <si>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</si>
  <si>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</si>
  <si>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Sum / Count</t>
  </si>
  <si>
    <t>4 min</t>
  </si>
  <si>
    <t>5 min</t>
  </si>
  <si>
    <t>3 min</t>
  </si>
  <si>
    <t>EX 3</t>
  </si>
  <si>
    <t>AI 3</t>
  </si>
  <si>
    <t>DIFF 3</t>
  </si>
  <si>
    <t>Date:</t>
  </si>
  <si>
    <t xml:space="preserve"> </t>
  </si>
  <si>
    <t>Dropped Mark</t>
  </si>
  <si>
    <t>Deductions</t>
  </si>
  <si>
    <t>0.0 - 50.0</t>
  </si>
  <si>
    <t>Open Pairs</t>
  </si>
  <si>
    <t>Notes</t>
  </si>
  <si>
    <t>Pool</t>
  </si>
  <si>
    <t>A</t>
  </si>
  <si>
    <t>Minutes:</t>
  </si>
  <si>
    <t>Time Penalty</t>
  </si>
  <si>
    <t>Receive  Music</t>
  </si>
  <si>
    <t>Timecalls</t>
  </si>
  <si>
    <t>Judge</t>
  </si>
  <si>
    <t>Semi-Final</t>
  </si>
  <si>
    <t>Spalte1</t>
  </si>
  <si>
    <t>asdf</t>
  </si>
  <si>
    <t>se</t>
  </si>
  <si>
    <t>asdf5</t>
  </si>
  <si>
    <t>asdf6</t>
  </si>
  <si>
    <t>asdf7</t>
  </si>
  <si>
    <t>Spalte18</t>
  </si>
  <si>
    <t>asdf9</t>
  </si>
  <si>
    <t>Teams</t>
  </si>
  <si>
    <t>Time:</t>
  </si>
  <si>
    <t>FPA Testevent</t>
  </si>
  <si>
    <t>Subtitle with Location and Year</t>
  </si>
  <si>
    <t>10 - Decuctions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</si>
</sst>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7]dddd\,\ d\.\ mmmm\ yyyy"/>
    <numFmt numFmtId="174" formatCode="0,"/>
    <numFmt numFmtId="175" formatCode="#,"/>
    <numFmt numFmtId="176" formatCode="?&quot;.&quot;"/>
    <numFmt numFmtId="177" formatCode="h:mm;@"/>
    <numFmt numFmtId="178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ck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/>
      <top style="medium"/>
      <bottom/>
    </border>
    <border>
      <left style="dotted"/>
      <right/>
      <top style="medium"/>
      <bottom/>
    </border>
    <border>
      <left style="medium"/>
      <right style="dotted"/>
      <top style="medium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3" borderId="2" applyNumberFormat="0" applyAlignment="0" applyProtection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4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textRotation="60"/>
    </xf>
    <xf numFmtId="0" fontId="0" fillId="0" borderId="0" xfId="0" applyAlignment="1">
      <alignment textRotation="75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60"/>
    </xf>
    <xf numFmtId="0" fontId="3" fillId="0" borderId="0" xfId="0" applyFont="1" applyBorder="1" applyAlignment="1">
      <alignment textRotation="75"/>
    </xf>
    <xf numFmtId="0" fontId="4" fillId="0" borderId="0" xfId="0" applyFont="1" applyBorder="1" applyAlignment="1">
      <alignment textRotation="60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textRotation="60"/>
    </xf>
    <xf numFmtId="0" fontId="4" fillId="0" borderId="0" xfId="0" applyFont="1" applyBorder="1" applyAlignment="1">
      <alignment textRotation="75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45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textRotation="75"/>
    </xf>
    <xf numFmtId="0" fontId="5" fillId="0" borderId="0" xfId="0" applyFont="1" applyAlignment="1">
      <alignment horizontal="left"/>
    </xf>
    <xf numFmtId="20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" fillId="0" borderId="28" xfId="0" applyNumberFormat="1" applyFont="1" applyBorder="1" applyAlignment="1">
      <alignment vertical="center" wrapText="1"/>
    </xf>
    <xf numFmtId="172" fontId="5" fillId="30" borderId="29" xfId="0" applyNumberFormat="1" applyFont="1" applyFill="1" applyBorder="1" applyAlignment="1">
      <alignment horizontal="center" vertical="center"/>
    </xf>
    <xf numFmtId="172" fontId="9" fillId="0" borderId="30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31" borderId="13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 textRotation="60" wrapText="1"/>
    </xf>
    <xf numFmtId="0" fontId="18" fillId="0" borderId="33" xfId="0" applyFont="1" applyFill="1" applyBorder="1" applyAlignment="1">
      <alignment horizontal="left" textRotation="60" wrapText="1"/>
    </xf>
    <xf numFmtId="0" fontId="4" fillId="31" borderId="14" xfId="0" applyNumberFormat="1" applyFont="1" applyFill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4" fillId="32" borderId="20" xfId="0" applyNumberFormat="1" applyFont="1" applyFill="1" applyBorder="1" applyAlignment="1">
      <alignment horizontal="center"/>
    </xf>
    <xf numFmtId="0" fontId="4" fillId="32" borderId="14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textRotation="60" wrapText="1"/>
    </xf>
    <xf numFmtId="0" fontId="12" fillId="0" borderId="34" xfId="0" applyFont="1" applyFill="1" applyBorder="1" applyAlignment="1">
      <alignment horizontal="center" textRotation="60" wrapText="1"/>
    </xf>
    <xf numFmtId="0" fontId="12" fillId="0" borderId="35" xfId="0" applyFont="1" applyFill="1" applyBorder="1" applyAlignment="1">
      <alignment horizontal="center" textRotation="60" wrapText="1"/>
    </xf>
    <xf numFmtId="0" fontId="17" fillId="31" borderId="13" xfId="0" applyNumberFormat="1" applyFont="1" applyFill="1" applyBorder="1" applyAlignment="1">
      <alignment horizontal="center"/>
    </xf>
    <xf numFmtId="0" fontId="17" fillId="31" borderId="14" xfId="0" applyNumberFormat="1" applyFont="1" applyFill="1" applyBorder="1" applyAlignment="1">
      <alignment horizontal="center"/>
    </xf>
    <xf numFmtId="0" fontId="17" fillId="4" borderId="20" xfId="0" applyNumberFormat="1" applyFont="1" applyFill="1" applyBorder="1" applyAlignment="1">
      <alignment horizontal="center"/>
    </xf>
    <xf numFmtId="0" fontId="17" fillId="4" borderId="14" xfId="0" applyNumberFormat="1" applyFont="1" applyFill="1" applyBorder="1" applyAlignment="1">
      <alignment horizontal="center"/>
    </xf>
    <xf numFmtId="0" fontId="17" fillId="32" borderId="20" xfId="0" applyNumberFormat="1" applyFont="1" applyFill="1" applyBorder="1" applyAlignment="1">
      <alignment horizontal="center"/>
    </xf>
    <xf numFmtId="0" fontId="17" fillId="32" borderId="14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0" fontId="11" fillId="0" borderId="14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left" textRotation="60" wrapText="1"/>
    </xf>
    <xf numFmtId="0" fontId="18" fillId="0" borderId="32" xfId="0" applyNumberFormat="1" applyFont="1" applyFill="1" applyBorder="1" applyAlignment="1">
      <alignment horizontal="left" textRotation="60" wrapText="1"/>
    </xf>
    <xf numFmtId="0" fontId="4" fillId="32" borderId="15" xfId="0" applyNumberFormat="1" applyFont="1" applyFill="1" applyBorder="1" applyAlignment="1">
      <alignment horizontal="center"/>
    </xf>
    <xf numFmtId="0" fontId="12" fillId="31" borderId="31" xfId="0" applyFont="1" applyFill="1" applyBorder="1" applyAlignment="1">
      <alignment horizontal="center" textRotation="60" wrapText="1"/>
    </xf>
    <xf numFmtId="0" fontId="12" fillId="4" borderId="34" xfId="0" applyFont="1" applyFill="1" applyBorder="1" applyAlignment="1">
      <alignment horizontal="center" textRotation="60" wrapText="1"/>
    </xf>
    <xf numFmtId="0" fontId="12" fillId="32" borderId="35" xfId="0" applyFont="1" applyFill="1" applyBorder="1" applyAlignment="1">
      <alignment horizontal="center" textRotation="60" wrapText="1"/>
    </xf>
    <xf numFmtId="0" fontId="0" fillId="32" borderId="0" xfId="0" applyNumberFormat="1" applyFill="1" applyAlignment="1">
      <alignment/>
    </xf>
    <xf numFmtId="0" fontId="0" fillId="31" borderId="36" xfId="0" applyNumberFormat="1" applyFill="1" applyBorder="1" applyAlignment="1">
      <alignment/>
    </xf>
    <xf numFmtId="0" fontId="0" fillId="4" borderId="25" xfId="0" applyNumberFormat="1" applyFill="1" applyBorder="1" applyAlignment="1">
      <alignment/>
    </xf>
    <xf numFmtId="2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49" fontId="4" fillId="0" borderId="40" xfId="0" applyNumberFormat="1" applyFont="1" applyBorder="1" applyAlignment="1" applyProtection="1">
      <alignment/>
      <protection locked="0"/>
    </xf>
    <xf numFmtId="49" fontId="4" fillId="0" borderId="38" xfId="0" applyNumberFormat="1" applyFont="1" applyBorder="1" applyAlignment="1" applyProtection="1">
      <alignment/>
      <protection locked="0"/>
    </xf>
    <xf numFmtId="49" fontId="4" fillId="0" borderId="41" xfId="0" applyNumberFormat="1" applyFont="1" applyBorder="1" applyAlignment="1" applyProtection="1">
      <alignment/>
      <protection locked="0"/>
    </xf>
    <xf numFmtId="14" fontId="17" fillId="0" borderId="0" xfId="0" applyNumberFormat="1" applyFont="1" applyBorder="1" applyAlignment="1" applyProtection="1">
      <alignment horizontal="left"/>
      <protection locked="0"/>
    </xf>
    <xf numFmtId="177" fontId="17" fillId="0" borderId="0" xfId="0" applyNumberFormat="1" applyFont="1" applyBorder="1" applyAlignment="1" applyProtection="1">
      <alignment horizontal="left"/>
      <protection locked="0"/>
    </xf>
    <xf numFmtId="172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14" fillId="0" borderId="0" xfId="0" applyNumberFormat="1" applyFont="1" applyAlignment="1" applyProtection="1">
      <alignment horizontal="left" wrapText="1"/>
      <protection locked="0"/>
    </xf>
    <xf numFmtId="172" fontId="5" fillId="30" borderId="27" xfId="0" applyNumberFormat="1" applyFont="1" applyFill="1" applyBorder="1" applyAlignment="1">
      <alignment horizontal="center" vertical="center"/>
    </xf>
    <xf numFmtId="172" fontId="7" fillId="30" borderId="35" xfId="0" applyNumberFormat="1" applyFont="1" applyFill="1" applyBorder="1" applyAlignment="1">
      <alignment horizontal="center" vertical="center"/>
    </xf>
    <xf numFmtId="0" fontId="5" fillId="30" borderId="42" xfId="0" applyNumberFormat="1" applyFont="1" applyFill="1" applyBorder="1" applyAlignment="1">
      <alignment horizontal="center" vertical="center"/>
    </xf>
    <xf numFmtId="172" fontId="9" fillId="30" borderId="27" xfId="0" applyNumberFormat="1" applyFont="1" applyFill="1" applyBorder="1" applyAlignment="1" applyProtection="1">
      <alignment horizontal="center" vertical="center"/>
      <protection/>
    </xf>
    <xf numFmtId="172" fontId="9" fillId="30" borderId="43" xfId="0" applyNumberFormat="1" applyFont="1" applyFill="1" applyBorder="1" applyAlignment="1" applyProtection="1">
      <alignment horizontal="center" vertical="center"/>
      <protection/>
    </xf>
    <xf numFmtId="172" fontId="9" fillId="30" borderId="30" xfId="0" applyNumberFormat="1" applyFont="1" applyFill="1" applyBorder="1" applyAlignment="1" applyProtection="1">
      <alignment horizontal="center" vertical="center"/>
      <protection/>
    </xf>
    <xf numFmtId="172" fontId="7" fillId="30" borderId="31" xfId="0" applyNumberFormat="1" applyFont="1" applyFill="1" applyBorder="1" applyAlignment="1">
      <alignment horizontal="center" vertical="center"/>
    </xf>
    <xf numFmtId="172" fontId="7" fillId="30" borderId="34" xfId="0" applyNumberFormat="1" applyFont="1" applyFill="1" applyBorder="1" applyAlignment="1">
      <alignment horizontal="center" vertical="center"/>
    </xf>
    <xf numFmtId="172" fontId="9" fillId="0" borderId="27" xfId="0" applyNumberFormat="1" applyFont="1" applyFill="1" applyBorder="1" applyAlignment="1" applyProtection="1">
      <alignment horizontal="center" vertical="center"/>
      <protection/>
    </xf>
    <xf numFmtId="0" fontId="7" fillId="30" borderId="2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2" fontId="10" fillId="0" borderId="42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44" xfId="0" applyNumberFormat="1" applyFont="1" applyBorder="1" applyAlignment="1" applyProtection="1">
      <alignment horizontal="center" vertical="center"/>
      <protection locked="0"/>
    </xf>
    <xf numFmtId="172" fontId="7" fillId="0" borderId="27" xfId="0" applyNumberFormat="1" applyFont="1" applyBorder="1" applyAlignment="1" applyProtection="1">
      <alignment horizontal="center" vertical="center"/>
      <protection locked="0"/>
    </xf>
    <xf numFmtId="172" fontId="7" fillId="0" borderId="42" xfId="0" applyNumberFormat="1" applyFont="1" applyBorder="1" applyAlignment="1">
      <alignment horizontal="center" vertical="center"/>
    </xf>
    <xf numFmtId="172" fontId="7" fillId="0" borderId="45" xfId="0" applyNumberFormat="1" applyFont="1" applyBorder="1" applyAlignment="1" applyProtection="1">
      <alignment horizontal="center" vertical="center"/>
      <protection locked="0"/>
    </xf>
    <xf numFmtId="172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textRotation="75"/>
      <protection locked="0"/>
    </xf>
    <xf numFmtId="1" fontId="4" fillId="0" borderId="27" xfId="0" applyNumberFormat="1" applyFont="1" applyBorder="1" applyAlignment="1" applyProtection="1">
      <alignment vertical="center" wrapText="1"/>
      <protection locked="0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72" fontId="9" fillId="0" borderId="13" xfId="0" applyNumberFormat="1" applyFont="1" applyFill="1" applyBorder="1" applyAlignment="1" applyProtection="1">
      <alignment horizontal="center" vertical="center"/>
      <protection/>
    </xf>
    <xf numFmtId="172" fontId="9" fillId="30" borderId="13" xfId="0" applyNumberFormat="1" applyFont="1" applyFill="1" applyBorder="1" applyAlignment="1" applyProtection="1">
      <alignment horizontal="center" vertical="center"/>
      <protection/>
    </xf>
    <xf numFmtId="172" fontId="9" fillId="30" borderId="15" xfId="0" applyNumberFormat="1" applyFont="1" applyFill="1" applyBorder="1" applyAlignment="1" applyProtection="1">
      <alignment horizontal="center" vertical="center"/>
      <protection/>
    </xf>
    <xf numFmtId="172" fontId="9" fillId="30" borderId="20" xfId="0" applyNumberFormat="1" applyFont="1" applyFill="1" applyBorder="1" applyAlignment="1" applyProtection="1">
      <alignment horizontal="center" vertical="center"/>
      <protection/>
    </xf>
    <xf numFmtId="172" fontId="7" fillId="30" borderId="47" xfId="0" applyNumberFormat="1" applyFont="1" applyFill="1" applyBorder="1" applyAlignment="1">
      <alignment horizontal="center" vertical="center"/>
    </xf>
    <xf numFmtId="172" fontId="7" fillId="30" borderId="48" xfId="0" applyNumberFormat="1" applyFont="1" applyFill="1" applyBorder="1" applyAlignment="1">
      <alignment horizontal="center" vertical="center"/>
    </xf>
    <xf numFmtId="172" fontId="7" fillId="30" borderId="17" xfId="0" applyNumberFormat="1" applyFont="1" applyFill="1" applyBorder="1" applyAlignment="1">
      <alignment horizontal="center" vertical="center"/>
    </xf>
    <xf numFmtId="172" fontId="5" fillId="30" borderId="13" xfId="0" applyNumberFormat="1" applyFont="1" applyFill="1" applyBorder="1" applyAlignment="1">
      <alignment horizontal="center" vertical="center"/>
    </xf>
    <xf numFmtId="0" fontId="5" fillId="30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72" fontId="7" fillId="0" borderId="13" xfId="0" applyNumberFormat="1" applyFont="1" applyBorder="1" applyAlignment="1" applyProtection="1">
      <alignment horizontal="center" vertical="center"/>
      <protection locked="0"/>
    </xf>
    <xf numFmtId="172" fontId="7" fillId="0" borderId="18" xfId="0" applyNumberFormat="1" applyFont="1" applyBorder="1" applyAlignment="1" applyProtection="1">
      <alignment horizontal="center" vertical="center"/>
      <protection locked="0"/>
    </xf>
    <xf numFmtId="172" fontId="7" fillId="0" borderId="49" xfId="0" applyNumberFormat="1" applyFont="1" applyBorder="1" applyAlignment="1" applyProtection="1">
      <alignment horizontal="center" vertical="center"/>
      <protection locked="0"/>
    </xf>
    <xf numFmtId="172" fontId="7" fillId="0" borderId="16" xfId="0" applyNumberFormat="1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72" fontId="7" fillId="0" borderId="2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 applyProtection="1">
      <alignment vertical="center" wrapText="1"/>
      <protection/>
    </xf>
    <xf numFmtId="1" fontId="4" fillId="0" borderId="13" xfId="0" applyNumberFormat="1" applyFont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50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17" fillId="0" borderId="16" xfId="0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vertical="center" wrapText="1"/>
    </xf>
    <xf numFmtId="0" fontId="10" fillId="0" borderId="33" xfId="0" applyNumberFormat="1" applyFont="1" applyFill="1" applyBorder="1" applyAlignment="1">
      <alignment horizontal="center"/>
    </xf>
    <xf numFmtId="0" fontId="5" fillId="3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2='http://freestyledisc.org/FPAScoresheets.xsd'">
  <Schema ID="Schema4" Namespace="http://freestyledisc.org/FPAScoresheets.xsd">
    <xs:schema xmlns="http://freestyledisc.org/FPAScoresheets.xsd" xmlns:mstns="http://freestyledisc.org/FPAScoresheets.xsd" xmlns:xs="http://www.w3.org/2001/XMLSchema" id="FPAScoresheets" targetNamespace="http://freestyledisc.org/FPAScoresheets.xsd" elementFormDefault="qualified">
      <xs:element name="ScoreSheet" type="ScoreSheet"/>
      <!--<xs:element name="ResultSet">
        <xs:complexType>
            <xs:sequence>
                <xs:element name="Result" type="Result" minOccurs="0" maxOccurs="100"/>
            </xs:sequence>
            <xs:attribute name="totalResultsAvailable" type="xs:integer"/>
            <xs:attribute name="totalResultsReturned" type="xs:integer"/>
            <xs:attribute name="firstResultPosition" type="xs:integer"/>
        </xs:complexType>       
    </xs:element>-->
      <xs:complexType name="ScoreSheet">
        <xs:sequence>
          <xs:element name="RoundSettings" type="RoundSettings"/>
          <xs:element name="Judges" type="Judges"/>
          <xs:sequence>
            <xs:element name="Result" type="Result" minOccurs="0" maxOccurs="100"/>
          </xs:sequence>
        </xs:sequence>
      </xs:complexType>
      <xs:complexType name="RoundSettings">
        <xs:sequence>
          <xs:element name="EventTitle" type="xs:string"/>
          <xs:element name="EventSubtitle" type="xs:string"/>
          <xs:element name="Division" type="xs:string"/>
          <xs:element name="Round" type="xs:string"/>
          <xs:element name="Pool" type="xs:string"/>
          <xs:element name="Date" type="xs:date"/>
          <xs:element name="Time" type="xs:dateTime"/>
          <xs:element name="Pool" type="xs:string"/>
          <xs:element name="HeadJudge" type="xs:string"/>
          <xs:element name="Minutes" type="xs:double"/>
          <xs:element name="NumberOfJudgesForCategory" type="xs:int"/>
        </xs:sequence>
      </xs:complexType>
      <xs:complexType name="Judges">
        <xs:sequence>
          <xs:element name="Ex1" type="xs:string"/>
          <xs:element name="Ex2" type="xs:string"/>
          <xs:element name="Ex3" type="xs:string"/>
          <xs:element name="Ai1" type="xs:string"/>
          <xs:element name="Ai2" type="xs:string"/>
          <xs:element name="Ai3" type="xs:string"/>
          <xs:element name="Diff1" type="xs:string"/>
          <xs:element name="Diff2" type="xs:string"/>
          <xs:element name="Diff3" type="xs:string"/>
        </xs:sequence>
      </xs:complexType>
      <xs:complexType name="Result">
        <xs:sequence>
          <xs:element name="Player1" type="xs:string"/>
          <xs:element name="Player2" type="xs:string"/>
          <xs:element name="Player3" type="xs:string"/>
          <xs:element name="Ex1" type="xs:double"/>
          <xs:element name="Ex2" type="xs:double"/>
          <xs:element name="Ex3" type="xs:double"/>
          <xs:element name="Ai1" type="xs:double"/>
          <xs:element name="Ai2" type="xs:double"/>
          <xs:element name="Ai3" type="xs:double"/>
          <xs:element name="Diff1" type="xs:double"/>
          <xs:element name="Diff2" type="xs:double"/>
          <xs:element name="Diff3" type="xs:double"/>
          <xs:element name="ExTotal" type="xs:double"/>
          <xs:element name="AiTotal" type="xs:double"/>
          <xs:element name="DiffTotal" type="xs:double"/>
          <xs:element name="Total" type="xs:double"/>
          <xs:element name="Rank" type="xs:int"/>
        </xs:sequence>
      </xs:complexType>
    </xs:schema>
  </Schema>
  <Map ID="4" Name="ScoreSheet" RootElement="ScoreSheet" SchemaID="Schema4" ShowImportExportValidationErrors="false" AutoFit="true" Append="false" PreserveSortAFLayout="fals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12.emf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</xdr:row>
      <xdr:rowOff>9525</xdr:rowOff>
    </xdr:from>
    <xdr:to>
      <xdr:col>13</xdr:col>
      <xdr:colOff>552450</xdr:colOff>
      <xdr:row>8</xdr:row>
      <xdr:rowOff>180975</xdr:rowOff>
    </xdr:to>
    <xdr:pic>
      <xdr:nvPicPr>
        <xdr:cNvPr id="1" name="Bor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438150"/>
          <a:ext cx="36861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2</xdr:row>
      <xdr:rowOff>161925</xdr:rowOff>
    </xdr:from>
    <xdr:to>
      <xdr:col>11</xdr:col>
      <xdr:colOff>352425</xdr:colOff>
      <xdr:row>3</xdr:row>
      <xdr:rowOff>123825</xdr:rowOff>
    </xdr:to>
    <xdr:pic>
      <xdr:nvPicPr>
        <xdr:cNvPr id="2" name="cboJudgesCou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1047750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10</xdr:col>
      <xdr:colOff>123825</xdr:colOff>
      <xdr:row>7</xdr:row>
      <xdr:rowOff>9525</xdr:rowOff>
    </xdr:to>
    <xdr:pic>
      <xdr:nvPicPr>
        <xdr:cNvPr id="3" name="PrintShee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03835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47625</xdr:rowOff>
    </xdr:from>
    <xdr:to>
      <xdr:col>10</xdr:col>
      <xdr:colOff>114300</xdr:colOff>
      <xdr:row>8</xdr:row>
      <xdr:rowOff>28575</xdr:rowOff>
    </xdr:to>
    <xdr:pic>
      <xdr:nvPicPr>
        <xdr:cNvPr id="4" name="ProtectSheet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2362200"/>
          <a:ext cx="1190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4</xdr:row>
      <xdr:rowOff>190500</xdr:rowOff>
    </xdr:from>
    <xdr:to>
      <xdr:col>12</xdr:col>
      <xdr:colOff>257175</xdr:colOff>
      <xdr:row>5</xdr:row>
      <xdr:rowOff>152400</xdr:rowOff>
    </xdr:to>
    <xdr:pic>
      <xdr:nvPicPr>
        <xdr:cNvPr id="5" name="cboEditMeth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91900" y="1647825"/>
          <a:ext cx="1104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2</xdr:row>
      <xdr:rowOff>142875</xdr:rowOff>
    </xdr:from>
    <xdr:to>
      <xdr:col>10</xdr:col>
      <xdr:colOff>76200</xdr:colOff>
      <xdr:row>3</xdr:row>
      <xdr:rowOff>161925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96475" y="102870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533400</xdr:colOff>
      <xdr:row>4</xdr:row>
      <xdr:rowOff>190500</xdr:rowOff>
    </xdr:from>
    <xdr:to>
      <xdr:col>9</xdr:col>
      <xdr:colOff>504825</xdr:colOff>
      <xdr:row>5</xdr:row>
      <xdr:rowOff>57150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647825"/>
          <a:ext cx="10572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38100</xdr:colOff>
      <xdr:row>6</xdr:row>
      <xdr:rowOff>9525</xdr:rowOff>
    </xdr:from>
    <xdr:to>
      <xdr:col>13</xdr:col>
      <xdr:colOff>438150</xdr:colOff>
      <xdr:row>7</xdr:row>
      <xdr:rowOff>85725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20425" y="2038350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</xdr:colOff>
      <xdr:row>1</xdr:row>
      <xdr:rowOff>257175</xdr:rowOff>
    </xdr:from>
    <xdr:to>
      <xdr:col>10</xdr:col>
      <xdr:colOff>0</xdr:colOff>
      <xdr:row>2</xdr:row>
      <xdr:rowOff>47625</xdr:rowOff>
    </xdr:to>
    <xdr:pic>
      <xdr:nvPicPr>
        <xdr:cNvPr id="9" name="Setting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0" y="685800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400050</xdr:colOff>
      <xdr:row>3</xdr:row>
      <xdr:rowOff>171450</xdr:rowOff>
    </xdr:from>
    <xdr:to>
      <xdr:col>11</xdr:col>
      <xdr:colOff>352425</xdr:colOff>
      <xdr:row>4</xdr:row>
      <xdr:rowOff>133350</xdr:rowOff>
    </xdr:to>
    <xdr:pic>
      <xdr:nvPicPr>
        <xdr:cNvPr id="10" name="cboTeamsCoun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82375" y="134302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</xdr:row>
      <xdr:rowOff>180975</xdr:rowOff>
    </xdr:from>
    <xdr:to>
      <xdr:col>10</xdr:col>
      <xdr:colOff>38100</xdr:colOff>
      <xdr:row>4</xdr:row>
      <xdr:rowOff>200025</xdr:rowOff>
    </xdr:to>
    <xdr:pic>
      <xdr:nvPicPr>
        <xdr:cNvPr id="11" name="Label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86950" y="135255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666750</xdr:colOff>
      <xdr:row>13</xdr:row>
      <xdr:rowOff>104775</xdr:rowOff>
    </xdr:from>
    <xdr:to>
      <xdr:col>17</xdr:col>
      <xdr:colOff>800100</xdr:colOff>
      <xdr:row>15</xdr:row>
      <xdr:rowOff>9525</xdr:rowOff>
    </xdr:to>
    <xdr:pic>
      <xdr:nvPicPr>
        <xdr:cNvPr id="1" name="btn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4657725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tarterlist">
    <pageSetUpPr fitToPage="1"/>
  </sheetPr>
  <dimension ref="A1:X31"/>
  <sheetViews>
    <sheetView tabSelected="1" view="pageLayout" zoomScale="115" zoomScaleSheetLayoutView="115" zoomScalePageLayoutView="115" workbookViewId="0" topLeftCell="A1">
      <selection activeCell="B6" sqref="B6:B13"/>
    </sheetView>
  </sheetViews>
  <sheetFormatPr defaultColWidth="11.140625" defaultRowHeight="15"/>
  <cols>
    <col min="1" max="1" width="4.00390625" style="5" customWidth="1"/>
    <col min="2" max="3" width="25.7109375" style="6" customWidth="1"/>
    <col min="4" max="4" width="25.7109375" style="7" customWidth="1"/>
    <col min="5" max="5" width="15.421875" style="7" customWidth="1"/>
    <col min="6" max="6" width="19.8515625" style="7" customWidth="1"/>
    <col min="7" max="7" width="23.8515625" style="7" customWidth="1"/>
    <col min="8" max="10" width="8.140625" style="5" customWidth="1"/>
    <col min="11" max="11" width="7.7109375" style="5" customWidth="1"/>
    <col min="12" max="16384" width="11.140625" style="5" customWidth="1"/>
  </cols>
  <sheetData>
    <row r="1" spans="1:7" ht="33.75">
      <c r="A1" s="109" t="s">
        <v>86</v>
      </c>
      <c r="C1"/>
      <c r="D1" s="35"/>
      <c r="E1" s="35"/>
      <c r="F1" s="35"/>
      <c r="G1" s="35"/>
    </row>
    <row r="2" spans="1:7" ht="36" customHeight="1">
      <c r="A2" s="110" t="s">
        <v>87</v>
      </c>
      <c r="C2" s="9"/>
      <c r="D2" s="35"/>
      <c r="E2" s="35"/>
      <c r="F2" s="5"/>
      <c r="G2" s="5"/>
    </row>
    <row r="3" spans="2:11" ht="22.5" customHeight="1">
      <c r="B3" s="57" t="s">
        <v>15</v>
      </c>
      <c r="C3" s="13" t="s">
        <v>16</v>
      </c>
      <c r="D3" s="31" t="s">
        <v>68</v>
      </c>
      <c r="E3" s="11"/>
      <c r="F3" s="96" t="s">
        <v>61</v>
      </c>
      <c r="G3" s="104">
        <v>40194</v>
      </c>
      <c r="H3" s="13"/>
      <c r="I3" s="13"/>
      <c r="J3" s="13"/>
      <c r="K3" s="13"/>
    </row>
    <row r="4" spans="2:11" ht="22.5" customHeight="1">
      <c r="B4" s="108" t="s">
        <v>66</v>
      </c>
      <c r="C4" s="108" t="s">
        <v>75</v>
      </c>
      <c r="D4" s="108" t="s">
        <v>69</v>
      </c>
      <c r="E4" s="12"/>
      <c r="F4" s="97" t="s">
        <v>85</v>
      </c>
      <c r="G4" s="105">
        <v>0.5833333333333334</v>
      </c>
      <c r="H4" s="13"/>
      <c r="I4" s="13"/>
      <c r="J4" s="13"/>
      <c r="K4" s="13"/>
    </row>
    <row r="5" spans="2:11" ht="22.5" customHeight="1">
      <c r="B5" s="58"/>
      <c r="C5" s="9"/>
      <c r="D5" s="9"/>
      <c r="E5" s="12"/>
      <c r="F5" s="97" t="s">
        <v>70</v>
      </c>
      <c r="G5" s="106">
        <v>4</v>
      </c>
      <c r="H5" s="13"/>
      <c r="I5" s="13"/>
      <c r="J5" s="13"/>
      <c r="K5" s="13"/>
    </row>
    <row r="6" spans="2:11" ht="22.5" customHeight="1">
      <c r="B6" s="9"/>
      <c r="C6" s="9"/>
      <c r="D6" s="9"/>
      <c r="E6" s="12"/>
      <c r="F6" s="97" t="s">
        <v>18</v>
      </c>
      <c r="G6" s="107"/>
      <c r="H6" s="13"/>
      <c r="I6" s="13"/>
      <c r="J6" s="13"/>
      <c r="K6" s="13"/>
    </row>
    <row r="7" spans="2:11" ht="22.5" customHeight="1">
      <c r="B7" s="9"/>
      <c r="C7" s="9"/>
      <c r="D7" s="9"/>
      <c r="E7" s="12"/>
      <c r="F7" s="97"/>
      <c r="G7" s="111"/>
      <c r="H7" s="13"/>
      <c r="I7" s="13"/>
      <c r="J7" s="13"/>
      <c r="K7" s="13"/>
    </row>
    <row r="8" spans="2:11" ht="24.75" customHeight="1">
      <c r="B8" s="9"/>
      <c r="C8" s="9"/>
      <c r="D8" s="9"/>
      <c r="E8" s="12"/>
      <c r="F8" s="97"/>
      <c r="H8" s="139"/>
      <c r="I8" s="13"/>
      <c r="J8" s="13"/>
      <c r="K8" s="13"/>
    </row>
    <row r="9" spans="1:24" ht="50.25" customHeight="1">
      <c r="A9" s="32" t="s">
        <v>84</v>
      </c>
      <c r="B9" s="8"/>
      <c r="C9" s="8"/>
      <c r="D9" s="31"/>
      <c r="E9" s="31"/>
      <c r="F9" s="32" t="s">
        <v>14</v>
      </c>
      <c r="G9" s="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5:24" ht="19.5" customHeight="1">
      <c r="E10" s="13"/>
      <c r="G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9.5" customHeight="1" thickBot="1">
      <c r="A11" s="55" t="s">
        <v>11</v>
      </c>
      <c r="B11" s="53" t="s">
        <v>12</v>
      </c>
      <c r="C11" s="53" t="s">
        <v>13</v>
      </c>
      <c r="D11" s="54" t="s">
        <v>17</v>
      </c>
      <c r="E11" s="13"/>
      <c r="F11" s="180" t="s">
        <v>1</v>
      </c>
      <c r="G11" s="101"/>
      <c r="H11" s="57"/>
      <c r="I11" s="5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9.5" customHeight="1">
      <c r="A12" s="37">
        <v>1</v>
      </c>
      <c r="B12" s="98"/>
      <c r="C12" s="98"/>
      <c r="D12" s="99"/>
      <c r="E12" s="13"/>
      <c r="F12" s="181"/>
      <c r="G12" s="10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9.5" customHeight="1">
      <c r="A13" s="38">
        <v>2</v>
      </c>
      <c r="B13" s="100"/>
      <c r="C13" s="100"/>
      <c r="D13" s="99"/>
      <c r="E13" s="13"/>
      <c r="F13" s="181"/>
      <c r="G13" s="10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9.5" customHeight="1">
      <c r="A14" s="38">
        <v>3</v>
      </c>
      <c r="B14" s="100"/>
      <c r="C14" s="100"/>
      <c r="D14" s="99"/>
      <c r="E14" s="13"/>
      <c r="F14" s="180" t="s">
        <v>2</v>
      </c>
      <c r="G14" s="10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9.5" customHeight="1">
      <c r="A15" s="38">
        <v>4</v>
      </c>
      <c r="B15" s="100"/>
      <c r="C15" s="100"/>
      <c r="D15" s="99"/>
      <c r="E15" s="13"/>
      <c r="F15" s="181"/>
      <c r="G15" s="10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9.5" customHeight="1">
      <c r="A16" s="38">
        <v>5</v>
      </c>
      <c r="B16" s="100"/>
      <c r="C16" s="100"/>
      <c r="D16" s="99"/>
      <c r="E16" s="13"/>
      <c r="F16" s="182"/>
      <c r="G16" s="10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9.5" customHeight="1">
      <c r="A17" s="38">
        <v>6</v>
      </c>
      <c r="B17" s="100"/>
      <c r="C17" s="100"/>
      <c r="D17" s="99"/>
      <c r="E17" s="13"/>
      <c r="F17" s="181" t="s">
        <v>3</v>
      </c>
      <c r="G17" s="10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9.5" customHeight="1">
      <c r="A18" s="38">
        <v>7</v>
      </c>
      <c r="B18" s="100"/>
      <c r="C18" s="100"/>
      <c r="D18" s="99"/>
      <c r="E18" s="13"/>
      <c r="F18" s="181"/>
      <c r="G18" s="10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9.5" customHeight="1">
      <c r="A19" s="38">
        <v>8</v>
      </c>
      <c r="B19" s="100"/>
      <c r="C19" s="100"/>
      <c r="D19" s="99"/>
      <c r="E19" s="13"/>
      <c r="F19" s="182"/>
      <c r="G19" s="10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9.5" customHeight="1">
      <c r="A21" s="13"/>
      <c r="B21" s="8"/>
      <c r="C21" s="8"/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6.5" customHeight="1">
      <c r="A22" s="13"/>
      <c r="B22"/>
      <c r="C22" s="8"/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6.5" customHeight="1">
      <c r="A23" s="13"/>
      <c r="B23"/>
      <c r="C23" s="8"/>
      <c r="D23" s="11"/>
      <c r="E23" s="11"/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6.5" customHeight="1">
      <c r="A24" s="13"/>
      <c r="B24"/>
      <c r="C24" s="8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6.5" customHeight="1">
      <c r="A25" s="13"/>
      <c r="B25"/>
      <c r="C25" s="8"/>
      <c r="D25" s="11"/>
      <c r="E25" s="140"/>
      <c r="F25" s="140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6.5" customHeight="1">
      <c r="A26" s="13"/>
      <c r="B26"/>
      <c r="C26" s="8"/>
      <c r="D26" s="11"/>
      <c r="E26" s="11"/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6.5" customHeight="1">
      <c r="A27" s="13"/>
      <c r="B27"/>
      <c r="C27" s="8"/>
      <c r="D27" s="11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6.5" customHeight="1">
      <c r="A28" s="13"/>
      <c r="B28"/>
      <c r="C28" s="8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6.5" customHeight="1">
      <c r="A29" s="13"/>
      <c r="B29" s="8"/>
      <c r="C29" s="8"/>
      <c r="D29" s="11"/>
      <c r="E29" s="11"/>
      <c r="F29" s="11"/>
      <c r="G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6.5" customHeight="1">
      <c r="A30" s="13"/>
      <c r="B30" s="8"/>
      <c r="C30" s="8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5:24" ht="15">
      <c r="E31" s="11"/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</sheetData>
  <sheetProtection/>
  <mergeCells count="3">
    <mergeCell ref="F11:F13"/>
    <mergeCell ref="F14:F16"/>
    <mergeCell ref="F17:F19"/>
  </mergeCells>
  <printOptions/>
  <pageMargins left="0.57" right="0.46" top="0.55" bottom="0.3937007874015748" header="0.14" footer="0.31496062992125984"/>
  <pageSetup fitToHeight="1" fitToWidth="1" horizontalDpi="300" verticalDpi="300" orientation="landscape" paperSize="9" scale="98" r:id="rId2"/>
  <headerFooter alignWithMargins="0">
    <oddHeader>&amp;C&amp;18&amp;A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Diff2">
    <tabColor indexed="47"/>
  </sheetPr>
  <dimension ref="A1:Z14"/>
  <sheetViews>
    <sheetView showZeros="0" view="pageBreakPreview" zoomScale="60" zoomScaleNormal="115" zoomScalePageLayoutView="8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10.1406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FPA Testevent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Subtitle with Location and Year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A</v>
      </c>
      <c r="W2" s="32">
        <f>Starterlist!G18</f>
        <v>0</v>
      </c>
    </row>
    <row r="3" spans="2:11" ht="8.25" customHeigh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4" ht="38.25" customHeight="1" thickBot="1">
      <c r="A4" s="13"/>
      <c r="B4" s="1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0"/>
      <c r="X4" s="49"/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54</v>
      </c>
      <c r="X5" s="46" t="s">
        <v>63</v>
      </c>
      <c r="Y5" s="176" t="s">
        <v>22</v>
      </c>
      <c r="Z5" s="176" t="s">
        <v>0</v>
      </c>
    </row>
    <row r="6" spans="1:26" ht="46.5" customHeight="1" thickBot="1">
      <c r="A6" s="56">
        <v>1</v>
      </c>
      <c r="B6" s="172" t="str">
        <f>(Starterlist!B12)&amp;CHAR(10)&amp;(Starterlist!C12)&amp;CHAR(10)&amp;(Starterlist!D12)</f>
        <v>
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4"/>
      <c r="O6" s="138"/>
      <c r="P6" s="135"/>
      <c r="Q6" s="135"/>
      <c r="R6" s="134"/>
      <c r="S6" s="135"/>
      <c r="T6" s="135"/>
      <c r="U6" s="135"/>
      <c r="V6" s="134"/>
      <c r="W6" s="133">
        <f>IF(COUNTA(C6:V6)&gt;0,IF(Starterlist!G$5=3,SUM(C6:N6),IF(Starterlist!G$5=4,SUM(C6:R6),IF(Starterlist!G$5=5,SUM(C6:V6),""))),"")</f>
      </c>
      <c r="X6" s="133">
        <f>IF(COUNTA(C6:V6)&gt;0,IF(Starterlist!G$5=3,SMALL(C6:N6,1),IF(Starterlist!G$5=4,SMALL(C6:R6,1),IF(Starterlist!G$5=5,SMALL(C6:V6,1)))),"")</f>
      </c>
      <c r="Y6" s="137">
        <f>IF(COUNTA(C6:V6)=(Starterlist!G$5*4),ROUND((W6-X6)/((Starterlist!G$5*4)-1),1),"")</f>
      </c>
      <c r="Z6" s="122">
        <f aca="true" t="shared" si="0" ref="Z6:Z13">IF(Y6="","",RANK(Y6,Y$6:Y$13))</f>
      </c>
    </row>
    <row r="7" spans="1:26" ht="46.5" customHeight="1" thickBot="1">
      <c r="A7" s="56">
        <v>2</v>
      </c>
      <c r="B7" s="172" t="str">
        <f>(Starterlist!B13)&amp;CHAR(10)&amp;(Starterlist!C13)&amp;CHAR(10)&amp;(Starterlist!D13)</f>
        <v>
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4"/>
      <c r="O7" s="136"/>
      <c r="P7" s="135"/>
      <c r="Q7" s="135"/>
      <c r="R7" s="134"/>
      <c r="S7" s="135"/>
      <c r="T7" s="135"/>
      <c r="U7" s="135"/>
      <c r="V7" s="134"/>
      <c r="W7" s="133">
        <f>IF(COUNTA(C7:V7)&gt;0,IF(Starterlist!G$5=3,SUM(C7:N7),IF(Starterlist!G$5=4,SUM(C7:R7),IF(Starterlist!G$5=5,SUM(C7:V7),""))),"")</f>
      </c>
      <c r="X7" s="133">
        <f>IF(COUNTA(C7:V7)&gt;0,IF(Starterlist!G$5=3,SMALL(C7:N7,1),IF(Starterlist!G$5=4,SMALL(C7:R7,1),IF(Starterlist!G$5=5,SMALL(C7:V7,1)))),"")</f>
      </c>
      <c r="Y7" s="137">
        <f>IF(COUNTA(C7:V7)=(Starterlist!G$5*4),ROUND((W7-X7)/((Starterlist!G$5*4)-1),1),"")</f>
      </c>
      <c r="Z7" s="122">
        <f t="shared" si="0"/>
      </c>
    </row>
    <row r="8" spans="1:26" ht="46.5" customHeight="1" thickBot="1">
      <c r="A8" s="56">
        <v>3</v>
      </c>
      <c r="B8" s="172" t="str">
        <f>(Starterlist!B14)&amp;CHAR(10)&amp;(Starterlist!C14)&amp;CHAR(10)&amp;(Starterlist!D14)</f>
        <v>
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/>
      <c r="O8" s="136"/>
      <c r="P8" s="135"/>
      <c r="Q8" s="135"/>
      <c r="R8" s="134"/>
      <c r="S8" s="135"/>
      <c r="T8" s="135"/>
      <c r="U8" s="135"/>
      <c r="V8" s="134"/>
      <c r="W8" s="133">
        <f>IF(COUNTA(C8:V8)&gt;0,IF(Starterlist!G$5=3,SUM(C8:N8),IF(Starterlist!G$5=4,SUM(C8:R8),IF(Starterlist!G$5=5,SUM(C8:V8),""))),"")</f>
      </c>
      <c r="X8" s="133">
        <f>IF(COUNTA(C8:V8)&gt;0,IF(Starterlist!G$5=3,SMALL(C8:N8,1),IF(Starterlist!G$5=4,SMALL(C8:R8,1),IF(Starterlist!G$5=5,SMALL(C8:V8,1)))),"")</f>
      </c>
      <c r="Y8" s="137">
        <f>IF(COUNTA(C8:V8)=(Starterlist!G$5*4),ROUND((W8-X8)/((Starterlist!G$5*4)-1),1),"")</f>
      </c>
      <c r="Z8" s="122">
        <f t="shared" si="0"/>
      </c>
    </row>
    <row r="9" spans="1:26" ht="46.5" customHeight="1" thickBot="1">
      <c r="A9" s="56">
        <v>4</v>
      </c>
      <c r="B9" s="172" t="str">
        <f>(Starterlist!B15)&amp;CHAR(10)&amp;(Starterlist!C15)&amp;CHAR(10)&amp;(Starterlist!D15)</f>
        <v>
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4"/>
      <c r="O9" s="136"/>
      <c r="P9" s="135"/>
      <c r="Q9" s="135"/>
      <c r="R9" s="134"/>
      <c r="S9" s="135"/>
      <c r="T9" s="135"/>
      <c r="U9" s="135"/>
      <c r="V9" s="134"/>
      <c r="W9" s="133">
        <f>IF(COUNTA(C9:V9)&gt;0,IF(Starterlist!G$5=3,SUM(C9:N9),IF(Starterlist!G$5=4,SUM(C9:R9),IF(Starterlist!G$5=5,SUM(C9:V9),""))),"")</f>
      </c>
      <c r="X9" s="133">
        <f>IF(COUNTA(C9:V9)&gt;0,IF(Starterlist!G$5=3,SMALL(C9:N9,1),IF(Starterlist!G$5=4,SMALL(C9:R9,1),IF(Starterlist!G$5=5,SMALL(C9:V9,1)))),"")</f>
      </c>
      <c r="Y9" s="137">
        <f>IF(COUNTA(C9:V9)=(Starterlist!G$5*4),ROUND((W9-X9)/((Starterlist!G$5*4)-1),1),"")</f>
      </c>
      <c r="Z9" s="122">
        <f t="shared" si="0"/>
      </c>
    </row>
    <row r="10" spans="1:26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4"/>
      <c r="O10" s="136"/>
      <c r="P10" s="135"/>
      <c r="Q10" s="135"/>
      <c r="R10" s="134"/>
      <c r="S10" s="135"/>
      <c r="T10" s="135"/>
      <c r="U10" s="135"/>
      <c r="V10" s="134"/>
      <c r="W10" s="133">
        <f>IF(COUNTA(C10:V10)&gt;0,IF(Starterlist!G$5=3,SUM(C10:N10),IF(Starterlist!G$5=4,SUM(C10:R10),IF(Starterlist!G$5=5,SUM(C10:V10),""))),"")</f>
      </c>
      <c r="X10" s="133">
        <f>IF(COUNTA(C10:V10)&gt;0,IF(Starterlist!G$5=3,SMALL(C10:N10,1),IF(Starterlist!G$5=4,SMALL(C10:R10,1),IF(Starterlist!G$5=5,SMALL(C10:V10,1)))),"")</f>
      </c>
      <c r="Y10" s="137">
        <f>IF(COUNTA(C10:V10)=(Starterlist!G$5*4),ROUND((W10-X10)/((Starterlist!G$5*4)-1),1),"")</f>
      </c>
      <c r="Z10" s="122">
        <f t="shared" si="0"/>
      </c>
    </row>
    <row r="11" spans="1:26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/>
      <c r="O11" s="136"/>
      <c r="P11" s="135"/>
      <c r="Q11" s="135"/>
      <c r="R11" s="134"/>
      <c r="S11" s="135"/>
      <c r="T11" s="135"/>
      <c r="U11" s="135"/>
      <c r="V11" s="134"/>
      <c r="W11" s="133">
        <f>IF(COUNTA(C11:V11)&gt;0,IF(Starterlist!G$5=3,SUM(C11:N11),IF(Starterlist!G$5=4,SUM(C11:R11),IF(Starterlist!G$5=5,SUM(C11:V11),""))),"")</f>
      </c>
      <c r="X11" s="133">
        <f>IF(COUNTA(C11:V11)&gt;0,IF(Starterlist!G$5=3,SMALL(C11:N11,1),IF(Starterlist!G$5=4,SMALL(C11:R11,1),IF(Starterlist!G$5=5,SMALL(C11:V11,1)))),"")</f>
      </c>
      <c r="Y11" s="137">
        <f>IF(COUNTA(C11:V11)=(Starterlist!G$5*4),ROUND((W11-X11)/((Starterlist!G$5*4)-1),1),"")</f>
      </c>
      <c r="Z11" s="122">
        <f t="shared" si="0"/>
      </c>
    </row>
    <row r="12" spans="1:26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4"/>
      <c r="O12" s="136"/>
      <c r="P12" s="135"/>
      <c r="Q12" s="135"/>
      <c r="R12" s="134"/>
      <c r="S12" s="135"/>
      <c r="T12" s="135"/>
      <c r="U12" s="135"/>
      <c r="V12" s="134"/>
      <c r="W12" s="133">
        <f>IF(COUNTA(C12:V12)&gt;0,IF(Starterlist!G$5=3,SUM(C12:N12),IF(Starterlist!G$5=4,SUM(C12:R12),IF(Starterlist!G$5=5,SUM(C12:V12),""))),"")</f>
      </c>
      <c r="X12" s="133">
        <f>IF(COUNTA(C12:V12)&gt;0,IF(Starterlist!G$5=3,SMALL(C12:N12,1),IF(Starterlist!G$5=4,SMALL(C12:R12,1),IF(Starterlist!G$5=5,SMALL(C12:V12,1)))),"")</f>
      </c>
      <c r="Y12" s="137">
        <f>IF(COUNTA(C12:V12)=(Starterlist!G$5*4),ROUND((W12-X12)/((Starterlist!G$5*4)-1),1),"")</f>
      </c>
      <c r="Z12" s="122">
        <f t="shared" si="0"/>
      </c>
    </row>
    <row r="13" spans="1:26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6"/>
      <c r="P13" s="154"/>
      <c r="Q13" s="154"/>
      <c r="R13" s="155"/>
      <c r="S13" s="154"/>
      <c r="T13" s="154"/>
      <c r="U13" s="154"/>
      <c r="V13" s="155"/>
      <c r="W13" s="174">
        <f>IF(COUNTA(C13:V13)&gt;0,IF(Starterlist!G$5=3,SUM(C13:N13),IF(Starterlist!G$5=4,SUM(C13:R13),IF(Starterlist!G$5=5,SUM(C13:V13),""))),"")</f>
      </c>
      <c r="X13" s="174">
        <f>IF(COUNTA(C13:V13)&gt;0,IF(Starterlist!G$5=3,SMALL(C13:N13,1),IF(Starterlist!G$5=4,SMALL(C13:R13,1),IF(Starterlist!G$5=5,SMALL(C13:V13,1)))),"")</f>
      </c>
      <c r="Y13" s="175">
        <f>IF(COUNTA(C13:V13)=(Starterlist!G$5*4),ROUND((W13-X13)/((Starterlist!G$5*4)-1),1),"")</f>
      </c>
      <c r="Z13" s="166">
        <f t="shared" si="0"/>
      </c>
    </row>
    <row r="14" spans="1:16" ht="14.25" customHeight="1">
      <c r="A14" s="143"/>
      <c r="B14" s="143"/>
      <c r="O14" s="143"/>
      <c r="P14" s="14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5" r:id="rId1"/>
  <headerFooter alignWithMargins="0">
    <oddHeader>&amp;C&amp;18Difficulty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Diff3">
    <tabColor indexed="47"/>
  </sheetPr>
  <dimension ref="A1:Z14"/>
  <sheetViews>
    <sheetView showZeros="0" view="pageBreakPreview" zoomScale="60" zoomScaleNormal="115" zoomScalePageLayoutView="8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10.1406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FPA Testevent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Subtitle with Location and Year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A</v>
      </c>
      <c r="W2" s="32">
        <f>Starterlist!G19</f>
        <v>0</v>
      </c>
    </row>
    <row r="3" spans="2:11" ht="8.25" customHeigh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4" ht="38.25" customHeight="1" thickBot="1">
      <c r="A4" s="13"/>
      <c r="B4" s="1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0"/>
      <c r="X4" s="49"/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54</v>
      </c>
      <c r="X5" s="46" t="s">
        <v>63</v>
      </c>
      <c r="Y5" s="176" t="s">
        <v>22</v>
      </c>
      <c r="Z5" s="176" t="s">
        <v>0</v>
      </c>
    </row>
    <row r="6" spans="1:26" ht="46.5" customHeight="1" thickBot="1">
      <c r="A6" s="56">
        <v>1</v>
      </c>
      <c r="B6" s="172" t="str">
        <f>(Starterlist!B12)&amp;CHAR(10)&amp;(Starterlist!C12)&amp;CHAR(10)&amp;(Starterlist!D12)</f>
        <v>
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4"/>
      <c r="O6" s="136"/>
      <c r="P6" s="135"/>
      <c r="Q6" s="135"/>
      <c r="R6" s="134"/>
      <c r="S6" s="135"/>
      <c r="T6" s="135"/>
      <c r="U6" s="135"/>
      <c r="V6" s="134"/>
      <c r="W6" s="133">
        <f>IF(COUNTA(C6:V6)&gt;0,IF(Starterlist!G$5=3,SUM(C6:N6),IF(Starterlist!G$5=4,SUM(C6:R6),IF(Starterlist!G$5=5,SUM(C6:V6),""))),"")</f>
      </c>
      <c r="X6" s="133">
        <f>IF(COUNTA(C6:V6)&gt;0,IF(Starterlist!G$5=3,SMALL(C6:N6,1),IF(Starterlist!G$5=4,SMALL(C6:R6,1),IF(Starterlist!G$5=5,SMALL(C6:V6,1)))),"")</f>
      </c>
      <c r="Y6" s="137">
        <f>IF(COUNTA(C6:V6)=(Starterlist!G$5*4),ROUND((W6-X6)/((Starterlist!G$5*4)-1),1),"")</f>
      </c>
      <c r="Z6" s="122">
        <f aca="true" t="shared" si="0" ref="Z6:Z13">IF(Y6="","",RANK(Y6,Y$6:Y$13))</f>
      </c>
    </row>
    <row r="7" spans="1:26" ht="46.5" customHeight="1" thickBot="1">
      <c r="A7" s="56">
        <v>2</v>
      </c>
      <c r="B7" s="172" t="str">
        <f>(Starterlist!B13)&amp;CHAR(10)&amp;(Starterlist!C13)&amp;CHAR(10)&amp;(Starterlist!D13)</f>
        <v>
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4"/>
      <c r="O7" s="136"/>
      <c r="P7" s="135"/>
      <c r="Q7" s="135"/>
      <c r="R7" s="134"/>
      <c r="S7" s="135"/>
      <c r="T7" s="135"/>
      <c r="U7" s="135"/>
      <c r="V7" s="134"/>
      <c r="W7" s="133">
        <f>IF(COUNTA(C7:V7)&gt;0,IF(Starterlist!G$5=3,SUM(C7:N7),IF(Starterlist!G$5=4,SUM(C7:R7),IF(Starterlist!G$5=5,SUM(C7:V7),""))),"")</f>
      </c>
      <c r="X7" s="133">
        <f>IF(COUNTA(C7:V7)&gt;0,IF(Starterlist!G$5=3,SMALL(C7:N7,1),IF(Starterlist!G$5=4,SMALL(C7:R7,1),IF(Starterlist!G$5=5,SMALL(C7:V7,1)))),"")</f>
      </c>
      <c r="Y7" s="137">
        <f>IF(COUNTA(C7:V7)=(Starterlist!G$5*4),ROUND((W7-X7)/((Starterlist!G$5*4)-1),1),"")</f>
      </c>
      <c r="Z7" s="122">
        <f t="shared" si="0"/>
      </c>
    </row>
    <row r="8" spans="1:26" ht="46.5" customHeight="1" thickBot="1">
      <c r="A8" s="56">
        <v>3</v>
      </c>
      <c r="B8" s="172" t="str">
        <f>(Starterlist!B14)&amp;CHAR(10)&amp;(Starterlist!C14)&amp;CHAR(10)&amp;(Starterlist!D14)</f>
        <v>
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/>
      <c r="O8" s="136"/>
      <c r="P8" s="135"/>
      <c r="Q8" s="135"/>
      <c r="R8" s="134"/>
      <c r="S8" s="135"/>
      <c r="T8" s="135"/>
      <c r="U8" s="135"/>
      <c r="V8" s="134"/>
      <c r="W8" s="133">
        <f>IF(COUNTA(C8:V8)&gt;0,IF(Starterlist!G$5=3,SUM(C8:N8),IF(Starterlist!G$5=4,SUM(C8:R8),IF(Starterlist!G$5=5,SUM(C8:V8),""))),"")</f>
      </c>
      <c r="X8" s="133">
        <f>IF(COUNTA(C8:V8)&gt;0,IF(Starterlist!G$5=3,SMALL(C8:N8,1),IF(Starterlist!G$5=4,SMALL(C8:R8,1),IF(Starterlist!G$5=5,SMALL(C8:V8,1)))),"")</f>
      </c>
      <c r="Y8" s="137">
        <f>IF(COUNTA(C8:V8)=(Starterlist!G$5*4),ROUND((W8-X8)/((Starterlist!G$5*4)-1),1),"")</f>
      </c>
      <c r="Z8" s="122">
        <f t="shared" si="0"/>
      </c>
    </row>
    <row r="9" spans="1:26" ht="46.5" customHeight="1" thickBot="1">
      <c r="A9" s="56">
        <v>4</v>
      </c>
      <c r="B9" s="172" t="str">
        <f>(Starterlist!B15)&amp;CHAR(10)&amp;(Starterlist!C15)&amp;CHAR(10)&amp;(Starterlist!D15)</f>
        <v>
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4"/>
      <c r="O9" s="136"/>
      <c r="P9" s="135"/>
      <c r="Q9" s="135"/>
      <c r="R9" s="134"/>
      <c r="S9" s="135"/>
      <c r="T9" s="135"/>
      <c r="U9" s="135"/>
      <c r="V9" s="134"/>
      <c r="W9" s="133">
        <f>IF(COUNTA(C9:V9)&gt;0,IF(Starterlist!G$5=3,SUM(C9:N9),IF(Starterlist!G$5=4,SUM(C9:R9),IF(Starterlist!G$5=5,SUM(C9:V9),""))),"")</f>
      </c>
      <c r="X9" s="133">
        <f>IF(COUNTA(C9:V9)&gt;0,IF(Starterlist!G$5=3,SMALL(C9:N9,1),IF(Starterlist!G$5=4,SMALL(C9:R9,1),IF(Starterlist!G$5=5,SMALL(C9:V9,1)))),"")</f>
      </c>
      <c r="Y9" s="137">
        <f>IF(COUNTA(C9:V9)=(Starterlist!G$5*4),ROUND((W9-X9)/((Starterlist!G$5*4)-1),1),"")</f>
      </c>
      <c r="Z9" s="122">
        <f t="shared" si="0"/>
      </c>
    </row>
    <row r="10" spans="1:26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4"/>
      <c r="O10" s="136"/>
      <c r="P10" s="135"/>
      <c r="Q10" s="135"/>
      <c r="R10" s="134"/>
      <c r="S10" s="135"/>
      <c r="T10" s="135"/>
      <c r="U10" s="135"/>
      <c r="V10" s="134"/>
      <c r="W10" s="133">
        <f>IF(COUNTA(C10:V10)&gt;0,IF(Starterlist!G$5=3,SUM(C10:N10),IF(Starterlist!G$5=4,SUM(C10:R10),IF(Starterlist!G$5=5,SUM(C10:V10),""))),"")</f>
      </c>
      <c r="X10" s="133">
        <f>IF(COUNTA(C10:V10)&gt;0,IF(Starterlist!G$5=3,SMALL(C10:N10,1),IF(Starterlist!G$5=4,SMALL(C10:R10,1),IF(Starterlist!G$5=5,SMALL(C10:V10,1)))),"")</f>
      </c>
      <c r="Y10" s="137">
        <f>IF(COUNTA(C10:V10)=(Starterlist!G$5*4),ROUND((W10-X10)/((Starterlist!G$5*4)-1),1),"")</f>
      </c>
      <c r="Z10" s="122">
        <f t="shared" si="0"/>
      </c>
    </row>
    <row r="11" spans="1:26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/>
      <c r="O11" s="136"/>
      <c r="P11" s="135"/>
      <c r="Q11" s="135"/>
      <c r="R11" s="134"/>
      <c r="S11" s="135"/>
      <c r="T11" s="135"/>
      <c r="U11" s="135"/>
      <c r="V11" s="134"/>
      <c r="W11" s="133">
        <f>IF(COUNTA(C11:V11)&gt;0,IF(Starterlist!G$5=3,SUM(C11:N11),IF(Starterlist!G$5=4,SUM(C11:R11),IF(Starterlist!G$5=5,SUM(C11:V11),""))),"")</f>
      </c>
      <c r="X11" s="133">
        <f>IF(COUNTA(C11:V11)&gt;0,IF(Starterlist!G$5=3,SMALL(C11:N11,1),IF(Starterlist!G$5=4,SMALL(C11:R11,1),IF(Starterlist!G$5=5,SMALL(C11:V11,1)))),"")</f>
      </c>
      <c r="Y11" s="137">
        <f>IF(COUNTA(C11:V11)=(Starterlist!G$5*4),ROUND((W11-X11)/((Starterlist!G$5*4)-1),1),"")</f>
      </c>
      <c r="Z11" s="122">
        <f t="shared" si="0"/>
      </c>
    </row>
    <row r="12" spans="1:26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4"/>
      <c r="O12" s="136"/>
      <c r="P12" s="135"/>
      <c r="Q12" s="135"/>
      <c r="R12" s="134"/>
      <c r="S12" s="135"/>
      <c r="T12" s="135"/>
      <c r="U12" s="135"/>
      <c r="V12" s="134"/>
      <c r="W12" s="133">
        <f>IF(COUNTA(C12:V12)&gt;0,IF(Starterlist!G$5=3,SUM(C12:N12),IF(Starterlist!G$5=4,SUM(C12:R12),IF(Starterlist!G$5=5,SUM(C12:V12),""))),"")</f>
      </c>
      <c r="X12" s="133">
        <f>IF(COUNTA(C12:V12)&gt;0,IF(Starterlist!G$5=3,SMALL(C12:N12,1),IF(Starterlist!G$5=4,SMALL(C12:R12,1),IF(Starterlist!G$5=5,SMALL(C12:V12,1)))),"")</f>
      </c>
      <c r="Y12" s="137">
        <f>IF(COUNTA(C12:V12)=(Starterlist!G$5*4),ROUND((W12-X12)/((Starterlist!G$5*4)-1),1),"")</f>
      </c>
      <c r="Z12" s="122">
        <f t="shared" si="0"/>
      </c>
    </row>
    <row r="13" spans="1:26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6"/>
      <c r="P13" s="154"/>
      <c r="Q13" s="154"/>
      <c r="R13" s="155"/>
      <c r="S13" s="154"/>
      <c r="T13" s="154"/>
      <c r="U13" s="154"/>
      <c r="V13" s="155"/>
      <c r="W13" s="174">
        <f>IF(COUNTA(C13:V13)&gt;0,IF(Starterlist!G$5=3,SUM(C13:N13),IF(Starterlist!G$5=4,SUM(C13:R13),IF(Starterlist!G$5=5,SUM(C13:V13),""))),"")</f>
      </c>
      <c r="X13" s="174">
        <f>IF(COUNTA(C13:V13)&gt;0,IF(Starterlist!G$5=3,SMALL(C13:N13,1),IF(Starterlist!G$5=4,SMALL(C13:R13,1),IF(Starterlist!G$5=5,SMALL(C13:V13,1)))),"")</f>
      </c>
      <c r="Y13" s="175">
        <f>IF(COUNTA(C13:V13)=(Starterlist!G$5*4),ROUND((W13-X13)/((Starterlist!G$5*4)-1),1),"")</f>
      </c>
      <c r="Z13" s="166">
        <f t="shared" si="0"/>
      </c>
    </row>
    <row r="14" spans="1:16" ht="14.25" customHeight="1">
      <c r="A14" s="143"/>
      <c r="B14" s="143"/>
      <c r="O14" s="143"/>
      <c r="P14" s="14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5" r:id="rId1"/>
  <headerFooter alignWithMargins="0">
    <oddHeader>&amp;C&amp;18Difficulty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eratorInfo">
    <tabColor indexed="46"/>
  </sheetPr>
  <dimension ref="A1:U31"/>
  <sheetViews>
    <sheetView showZeros="0" view="pageBreakPreview" zoomScale="60" zoomScalePageLayoutView="0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31.7109375" style="5" customWidth="1"/>
    <col min="3" max="3" width="22.8515625" style="6" customWidth="1"/>
    <col min="4" max="4" width="23.8515625" style="6" customWidth="1"/>
    <col min="5" max="5" width="44.140625" style="6" customWidth="1"/>
    <col min="6" max="6" width="13.7109375" style="7" customWidth="1"/>
    <col min="7" max="16384" width="11.140625" style="5" customWidth="1"/>
  </cols>
  <sheetData>
    <row r="1" spans="1:6" ht="30" customHeight="1">
      <c r="A1" s="36" t="str">
        <f>Starterlist!A1</f>
        <v>FPA Testevent</v>
      </c>
      <c r="C1" s="13" t="s">
        <v>15</v>
      </c>
      <c r="D1" s="13" t="s">
        <v>16</v>
      </c>
      <c r="E1" s="13" t="str">
        <f>Starterlist!D3</f>
        <v>Pool</v>
      </c>
      <c r="F1" s="13"/>
    </row>
    <row r="2" spans="1:6" ht="19.5" customHeight="1">
      <c r="A2" s="13" t="str">
        <f>Starterlist!A2</f>
        <v>Subtitle with Location and Year</v>
      </c>
      <c r="B2" s="12"/>
      <c r="C2" s="9" t="str">
        <f>Starterlist!B4</f>
        <v>Open Pairs</v>
      </c>
      <c r="D2" s="9" t="str">
        <f>Starterlist!C4</f>
        <v>Semi-Final</v>
      </c>
      <c r="E2" s="9" t="str">
        <f>Starterlist!D4</f>
        <v>A</v>
      </c>
      <c r="F2" s="9"/>
    </row>
    <row r="3" spans="1:6" ht="16.5" customHeight="1">
      <c r="A3" s="13"/>
      <c r="B3" s="12"/>
      <c r="C3" s="9"/>
      <c r="D3" s="9"/>
      <c r="E3" s="9"/>
      <c r="F3" s="9"/>
    </row>
    <row r="4" spans="2:6" ht="36.75" customHeight="1" thickBot="1">
      <c r="B4" s="13"/>
      <c r="C4" s="8"/>
      <c r="D4" s="8"/>
      <c r="E4" s="11"/>
      <c r="F4" s="11"/>
    </row>
    <row r="5" spans="1:6" ht="20.25" customHeight="1" thickBot="1">
      <c r="A5" s="19" t="s">
        <v>11</v>
      </c>
      <c r="B5" s="20" t="s">
        <v>19</v>
      </c>
      <c r="C5" s="47" t="s">
        <v>73</v>
      </c>
      <c r="D5" s="47" t="s">
        <v>72</v>
      </c>
      <c r="E5" s="47" t="s">
        <v>67</v>
      </c>
      <c r="F5" s="47" t="s">
        <v>71</v>
      </c>
    </row>
    <row r="6" spans="1:6" ht="48" customHeight="1" thickBot="1">
      <c r="A6" s="56">
        <v>1</v>
      </c>
      <c r="B6" s="141" t="str">
        <f>(Starterlist!B12)&amp;CHAR(10)&amp;(Starterlist!C12)&amp;CHAR(10)&amp;(Starterlist!D12)</f>
        <v>
</v>
      </c>
      <c r="C6" s="126"/>
      <c r="D6" s="126"/>
      <c r="E6" s="126"/>
      <c r="F6" s="126"/>
    </row>
    <row r="7" spans="1:6" ht="48" customHeight="1" thickBot="1">
      <c r="A7" s="56">
        <v>2</v>
      </c>
      <c r="B7" s="141" t="str">
        <f>(Starterlist!B13)&amp;CHAR(10)&amp;(Starterlist!C13)&amp;CHAR(10)&amp;(Starterlist!D13)</f>
        <v>
</v>
      </c>
      <c r="C7" s="126"/>
      <c r="D7" s="126"/>
      <c r="E7" s="126"/>
      <c r="F7" s="126"/>
    </row>
    <row r="8" spans="1:6" ht="48" customHeight="1" thickBot="1">
      <c r="A8" s="56">
        <v>3</v>
      </c>
      <c r="B8" s="141" t="str">
        <f>(Starterlist!B14)&amp;CHAR(10)&amp;(Starterlist!C14)&amp;CHAR(10)&amp;(Starterlist!D14)</f>
        <v>
</v>
      </c>
      <c r="C8" s="126"/>
      <c r="D8" s="126"/>
      <c r="E8" s="126"/>
      <c r="F8" s="126"/>
    </row>
    <row r="9" spans="1:6" ht="48" customHeight="1" thickBot="1">
      <c r="A9" s="56">
        <v>4</v>
      </c>
      <c r="B9" s="141" t="str">
        <f>(Starterlist!B15)&amp;CHAR(10)&amp;(Starterlist!C15)&amp;CHAR(10)&amp;(Starterlist!D15)</f>
        <v>
</v>
      </c>
      <c r="C9" s="126"/>
      <c r="D9" s="126"/>
      <c r="E9" s="126"/>
      <c r="F9" s="126"/>
    </row>
    <row r="10" spans="1:6" ht="48" customHeight="1" thickBot="1">
      <c r="A10" s="56">
        <v>5</v>
      </c>
      <c r="B10" s="141" t="str">
        <f>(Starterlist!B16)&amp;CHAR(10)&amp;(Starterlist!C16)&amp;CHAR(10)&amp;(Starterlist!D16)</f>
        <v>
</v>
      </c>
      <c r="C10" s="126"/>
      <c r="D10" s="126"/>
      <c r="E10" s="126"/>
      <c r="F10" s="126"/>
    </row>
    <row r="11" spans="1:6" ht="48" customHeight="1" thickBot="1">
      <c r="A11" s="56">
        <v>6</v>
      </c>
      <c r="B11" s="141" t="str">
        <f>(Starterlist!B17)&amp;CHAR(10)&amp;(Starterlist!C17)&amp;CHAR(10)&amp;(Starterlist!D17)</f>
        <v>
</v>
      </c>
      <c r="C11" s="126"/>
      <c r="D11" s="126"/>
      <c r="E11" s="126"/>
      <c r="F11" s="126"/>
    </row>
    <row r="12" spans="1:6" ht="48" customHeight="1" thickBot="1">
      <c r="A12" s="56">
        <v>7</v>
      </c>
      <c r="B12" s="141" t="str">
        <f>(Starterlist!B18)&amp;CHAR(10)&amp;(Starterlist!C18)&amp;CHAR(10)&amp;(Starterlist!D18)</f>
        <v>
</v>
      </c>
      <c r="C12" s="126"/>
      <c r="D12" s="126"/>
      <c r="E12" s="126"/>
      <c r="F12" s="126"/>
    </row>
    <row r="13" spans="1:6" ht="48" customHeight="1" thickBot="1">
      <c r="A13" s="144">
        <v>8</v>
      </c>
      <c r="B13" s="142" t="str">
        <f>(Starterlist!B19)&amp;CHAR(10)&amp;(Starterlist!C19)&amp;CHAR(10)&amp;(Starterlist!D19)</f>
        <v>
</v>
      </c>
      <c r="C13" s="170"/>
      <c r="D13" s="170"/>
      <c r="E13" s="170"/>
      <c r="F13" s="170"/>
    </row>
    <row r="14" spans="1:2" ht="14.25" customHeight="1">
      <c r="A14" s="143"/>
      <c r="B14" s="143"/>
    </row>
    <row r="15" spans="1:2" ht="14.25" customHeight="1">
      <c r="A15" s="143"/>
      <c r="B15" s="143"/>
    </row>
    <row r="16" spans="7:21" ht="14.25" customHeight="1"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3"/>
      <c r="R16" s="13"/>
      <c r="S16" s="13"/>
      <c r="T16" s="13"/>
      <c r="U16" s="13"/>
    </row>
    <row r="17" spans="7:21" ht="14.25" customHeight="1"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3"/>
      <c r="R17" s="13"/>
      <c r="S17" s="13"/>
      <c r="T17" s="13"/>
      <c r="U17" s="13"/>
    </row>
    <row r="18" spans="7:21" ht="14.25" customHeight="1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"/>
      <c r="R18" s="13"/>
      <c r="S18" s="13"/>
      <c r="T18" s="13"/>
      <c r="U18" s="13"/>
    </row>
    <row r="19" spans="7:21" ht="14.25" customHeight="1"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3"/>
      <c r="R19" s="13"/>
      <c r="S19" s="13"/>
      <c r="T19" s="13"/>
      <c r="U19" s="13"/>
    </row>
    <row r="20" spans="7:21" ht="14.25" customHeight="1"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3"/>
      <c r="R20" s="13"/>
      <c r="S20" s="13"/>
      <c r="T20" s="13"/>
      <c r="U20" s="13"/>
    </row>
    <row r="21" spans="7:21" ht="14.25" customHeight="1"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3"/>
      <c r="R21" s="13"/>
      <c r="S21" s="13"/>
      <c r="T21" s="13"/>
      <c r="U21" s="13"/>
    </row>
    <row r="22" spans="7:21" ht="14.25" customHeight="1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3"/>
      <c r="R22" s="13"/>
      <c r="S22" s="13"/>
      <c r="T22" s="13"/>
      <c r="U22" s="13"/>
    </row>
    <row r="23" spans="7:21" ht="16.5" customHeight="1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  <c r="R23" s="13"/>
      <c r="S23" s="13"/>
      <c r="T23" s="13"/>
      <c r="U23" s="13"/>
    </row>
    <row r="24" spans="7:21" ht="15.75" customHeight="1"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3"/>
      <c r="R24" s="13"/>
      <c r="S24" s="13"/>
      <c r="T24" s="13"/>
      <c r="U24" s="13"/>
    </row>
    <row r="25" spans="7:21" ht="15.75" customHeight="1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3"/>
      <c r="R25" s="13"/>
      <c r="S25" s="13"/>
      <c r="T25" s="13"/>
      <c r="U25" s="13"/>
    </row>
    <row r="26" spans="7:21" ht="16.5" customHeight="1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3"/>
      <c r="R26" s="13"/>
      <c r="S26" s="13"/>
      <c r="T26" s="13"/>
      <c r="U26" s="13"/>
    </row>
    <row r="27" spans="7:21" ht="15.75" customHeight="1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3"/>
      <c r="R27" s="13"/>
      <c r="S27" s="13"/>
      <c r="T27" s="13"/>
      <c r="U27" s="13"/>
    </row>
    <row r="28" spans="7:21" ht="15.75" customHeight="1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3"/>
      <c r="R28" s="13"/>
      <c r="S28" s="13"/>
      <c r="T28" s="13"/>
      <c r="U28" s="13"/>
    </row>
    <row r="29" spans="7:21" ht="17.25" customHeight="1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3"/>
      <c r="R29" s="13"/>
      <c r="S29" s="13"/>
      <c r="T29" s="13"/>
      <c r="U29" s="13"/>
    </row>
    <row r="30" spans="7:16" ht="15"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7:16" ht="15"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0" r:id="rId1"/>
  <headerFooter alignWithMargins="0">
    <oddHeader>&amp;C&amp;18Moderator Infos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extRes">
    <tabColor indexed="15"/>
  </sheetPr>
  <dimension ref="A1:I14"/>
  <sheetViews>
    <sheetView zoomScale="85" zoomScaleNormal="85" zoomScalePageLayoutView="0" workbookViewId="0" topLeftCell="A1">
      <selection activeCell="C12" sqref="C12"/>
    </sheetView>
  </sheetViews>
  <sheetFormatPr defaultColWidth="11.421875" defaultRowHeight="15"/>
  <cols>
    <col min="1" max="1" width="2.57421875" style="0" customWidth="1"/>
  </cols>
  <sheetData>
    <row r="1" ht="12" customHeight="1">
      <c r="A1" t="str">
        <f>Starterlist!A1</f>
        <v>FPA Testevent</v>
      </c>
    </row>
    <row r="2" ht="12" customHeight="1">
      <c r="A2" s="24" t="str">
        <f>Starterlist!A2</f>
        <v>Subtitle with Location and Year</v>
      </c>
    </row>
    <row r="3" ht="12" customHeight="1">
      <c r="A3" s="44">
        <f>Starterlist!G3</f>
        <v>40194</v>
      </c>
    </row>
    <row r="4" spans="3:9" ht="12" customHeight="1">
      <c r="C4" s="24"/>
      <c r="D4" s="24"/>
      <c r="E4" s="24"/>
      <c r="F4" s="24"/>
      <c r="G4" s="24"/>
      <c r="H4" s="24"/>
      <c r="I4" s="24"/>
    </row>
    <row r="5" spans="1:9" ht="12" customHeight="1">
      <c r="A5" t="str">
        <f>CONCATENATE(Starterlist!B4," ",Starterlist!C4," ",Starterlist!D3,Starterlist!D4)</f>
        <v>Open Pairs Semi-Final PoolA</v>
      </c>
      <c r="C5" s="24"/>
      <c r="D5" s="24"/>
      <c r="E5" s="24"/>
      <c r="F5" s="24"/>
      <c r="G5" s="24"/>
      <c r="H5" s="24"/>
      <c r="I5" s="24"/>
    </row>
    <row r="6" spans="2:9" ht="12" customHeight="1">
      <c r="B6" s="24"/>
      <c r="C6" s="24"/>
      <c r="D6" s="24"/>
      <c r="E6" s="24"/>
      <c r="F6" s="24"/>
      <c r="G6" s="24"/>
      <c r="H6" s="24"/>
      <c r="I6" s="24"/>
    </row>
    <row r="7" spans="1:2" ht="15">
      <c r="A7" s="45">
        <f>Results!P6</f>
      </c>
      <c r="B7" t="str">
        <f>CONCATENATE(Export!B6,"/",Export!C6,"/",Export!D6," (",ROUND(Results!O6,1)," EX: ",ROUND(Results!L6,1)," AI: ",ROUND(Results!M6,1)," DIFF: ",ROUND(Results!N6,1),")")</f>
        <v>0/0/0 (0 EX: 0 AI: 0 DIFF: 0)</v>
      </c>
    </row>
    <row r="8" spans="1:2" ht="15">
      <c r="A8" s="45">
        <f>Results!P7</f>
      </c>
      <c r="B8" t="str">
        <f>CONCATENATE(Export!B7,"/",Export!C7,"/",Export!D7," (",ROUND(Results!O7,1)," EX: ",ROUND(Results!L7,1)," AI: ",ROUND(Results!M7,1)," DIFF: ",ROUND(Results!N7,1),")")</f>
        <v>0/0/0 (0 EX: 0 AI: 0 DIFF: 0)</v>
      </c>
    </row>
    <row r="9" spans="1:2" ht="15">
      <c r="A9" s="45">
        <f>Results!P8</f>
      </c>
      <c r="B9" t="str">
        <f>CONCATENATE(Export!B8,"/",Export!C8,"/",Export!D8," (",ROUND(Results!O8,1)," EX: ",ROUND(Results!L8,1)," AI: ",ROUND(Results!M8,1)," DIFF: ",ROUND(Results!N8,1),")")</f>
        <v>0/0/0 (0 EX: 0 AI: 0 DIFF: 0)</v>
      </c>
    </row>
    <row r="10" spans="1:2" ht="15">
      <c r="A10" s="45">
        <f>Results!P9</f>
      </c>
      <c r="B10" t="str">
        <f>CONCATENATE(Export!B9,"/",Export!C9,"/",Export!D9," (",ROUND(Results!O9,1)," EX: ",ROUND(Results!L9,1)," AI: ",ROUND(Results!M9,1)," DIFF: ",ROUND(Results!N9,1),")")</f>
        <v>0/0/0 (0 EX: 0 AI: 0 DIFF: 0)</v>
      </c>
    </row>
    <row r="11" spans="1:2" ht="15">
      <c r="A11" s="45">
        <f>Results!P10</f>
      </c>
      <c r="B11" t="str">
        <f>CONCATENATE(Export!B10,"/",Export!C10,"/",Export!D10," (",ROUND(Results!O10,1)," EX: ",ROUND(Results!L10,1)," AI: ",ROUND(Results!M10,1)," DIFF: ",ROUND(Results!N10,1),")")</f>
        <v>0/0/0 (0 EX: 0 AI: 0 DIFF: 0)</v>
      </c>
    </row>
    <row r="12" spans="1:2" ht="15">
      <c r="A12" s="45">
        <f>Results!P11</f>
      </c>
      <c r="B12" t="str">
        <f>CONCATENATE(Export!B11,"/",Export!C11,"/",Export!D11," (",ROUND(Results!O11,1)," EX: ",ROUND(Results!L11,1)," AI: ",ROUND(Results!M11,1)," DIFF: ",ROUND(Results!N11,1),")")</f>
        <v>0/0/0 (0 EX: 0 AI: 0 DIFF: 0)</v>
      </c>
    </row>
    <row r="13" spans="1:2" ht="15">
      <c r="A13" s="45">
        <f>Results!P12</f>
      </c>
      <c r="B13" t="str">
        <f>CONCATENATE(Export!B12,"/",Export!C12,"/",Export!D12," (",ROUND(Results!O12,1)," EX: ",ROUND(Results!L12,1)," AI: ",ROUND(Results!M12,1)," DIFF: ",ROUND(Results!N12,1),")")</f>
        <v>0/0/0 (0 EX: 0 AI: 0 DIFF: 0)</v>
      </c>
    </row>
    <row r="14" spans="1:2" ht="15">
      <c r="A14" s="45">
        <f>Results!P13</f>
      </c>
      <c r="B14" t="str">
        <f>CONCATENATE(Export!B13,"/",Export!C13,"/",Export!D13," (",ROUND(Results!O13,1)," EX: ",ROUND(Results!L13,1)," AI: ",ROUND(Results!M13,1)," DIFF: ",ROUND(Results!N13,1),")")</f>
        <v>0/0/0 (0 EX: 0 AI: 0 DIFF: 0)</v>
      </c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&amp;C&amp;18Results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Export"/>
  <dimension ref="A1:AA14"/>
  <sheetViews>
    <sheetView zoomScalePageLayoutView="0" workbookViewId="0" topLeftCell="A1">
      <selection activeCell="R17" sqref="R17"/>
    </sheetView>
  </sheetViews>
  <sheetFormatPr defaultColWidth="11.421875" defaultRowHeight="15"/>
  <cols>
    <col min="1" max="1" width="5.00390625" style="13" customWidth="1"/>
    <col min="2" max="3" width="15.57421875" style="13" customWidth="1"/>
    <col min="4" max="4" width="15.57421875" style="0" customWidth="1"/>
    <col min="5" max="7" width="7.140625" style="1" customWidth="1"/>
    <col min="8" max="12" width="7.140625" style="2" customWidth="1"/>
    <col min="13" max="13" width="6.28125" style="2" customWidth="1"/>
    <col min="14" max="14" width="12.421875" style="2" customWidth="1"/>
    <col min="15" max="18" width="12.421875" style="0" customWidth="1"/>
    <col min="19" max="19" width="14.8515625" style="0" customWidth="1"/>
  </cols>
  <sheetData>
    <row r="1" spans="1:16" ht="30" customHeight="1">
      <c r="A1" s="36" t="str">
        <f>Starterlist!A1</f>
        <v>FPA Testevent</v>
      </c>
      <c r="B1" s="36"/>
      <c r="C1" s="36"/>
      <c r="D1" s="36"/>
      <c r="E1" s="24" t="s">
        <v>15</v>
      </c>
      <c r="H1" s="24"/>
      <c r="I1" s="10"/>
      <c r="K1" s="24" t="s">
        <v>16</v>
      </c>
      <c r="L1" s="33"/>
      <c r="M1" s="33"/>
      <c r="O1" s="3" t="str">
        <f>Starterlist!D3</f>
        <v>Pool</v>
      </c>
      <c r="P1" s="3"/>
    </row>
    <row r="2" spans="1:16" ht="19.5" customHeight="1">
      <c r="A2" s="13" t="str">
        <f>Starterlist!A2</f>
        <v>Subtitle with Location and Year</v>
      </c>
      <c r="D2" s="13"/>
      <c r="E2" s="34" t="str">
        <f>Starterlist!B4</f>
        <v>Open Pairs</v>
      </c>
      <c r="H2" s="34"/>
      <c r="I2" s="34"/>
      <c r="K2" s="34" t="str">
        <f>Starterlist!C4</f>
        <v>Semi-Final</v>
      </c>
      <c r="L2" s="34"/>
      <c r="M2" s="34"/>
      <c r="N2" s="4"/>
      <c r="O2" s="4" t="str">
        <f>Starterlist!D4</f>
        <v>A</v>
      </c>
      <c r="P2" s="4"/>
    </row>
    <row r="3" spans="4:13" ht="8.25" customHeight="1" thickBot="1">
      <c r="D3" s="24"/>
      <c r="E3" s="10"/>
      <c r="F3" s="10"/>
      <c r="G3" s="10"/>
      <c r="H3" s="33"/>
      <c r="I3" s="33"/>
      <c r="J3" s="33"/>
      <c r="K3" s="33"/>
      <c r="L3" s="33"/>
      <c r="M3" s="33"/>
    </row>
    <row r="4" spans="2:27" ht="58.5" customHeight="1" thickBot="1">
      <c r="B4" s="83"/>
      <c r="C4" s="83"/>
      <c r="D4" s="63"/>
      <c r="E4" s="65" t="s">
        <v>77</v>
      </c>
      <c r="F4" s="66" t="s">
        <v>79</v>
      </c>
      <c r="G4" s="66" t="s">
        <v>76</v>
      </c>
      <c r="H4" s="66" t="s">
        <v>80</v>
      </c>
      <c r="I4" s="66" t="s">
        <v>81</v>
      </c>
      <c r="J4" s="66" t="s">
        <v>82</v>
      </c>
      <c r="K4" s="66" t="s">
        <v>83</v>
      </c>
      <c r="L4" s="66" t="s">
        <v>78</v>
      </c>
      <c r="M4" s="66" t="s">
        <v>62</v>
      </c>
      <c r="N4" s="72"/>
      <c r="O4" s="73"/>
      <c r="P4" s="74"/>
      <c r="Q4" s="63"/>
      <c r="R4" s="63"/>
      <c r="T4" s="24"/>
      <c r="U4" s="24"/>
      <c r="V4" s="24"/>
      <c r="W4" s="24"/>
      <c r="X4" s="24"/>
      <c r="Y4" s="24"/>
      <c r="Z4" s="24"/>
      <c r="AA4" s="24"/>
    </row>
    <row r="5" spans="1:27" ht="20.25" customHeight="1" thickBot="1">
      <c r="A5" s="19" t="s">
        <v>11</v>
      </c>
      <c r="B5" s="189" t="s">
        <v>12</v>
      </c>
      <c r="C5" s="84" t="s">
        <v>13</v>
      </c>
      <c r="D5" s="84" t="s">
        <v>17</v>
      </c>
      <c r="E5" s="75" t="s">
        <v>5</v>
      </c>
      <c r="F5" s="76" t="s">
        <v>6</v>
      </c>
      <c r="G5" s="76" t="s">
        <v>58</v>
      </c>
      <c r="H5" s="77" t="s">
        <v>7</v>
      </c>
      <c r="I5" s="78" t="s">
        <v>8</v>
      </c>
      <c r="J5" s="78" t="s">
        <v>59</v>
      </c>
      <c r="K5" s="79" t="s">
        <v>9</v>
      </c>
      <c r="L5" s="80" t="s">
        <v>10</v>
      </c>
      <c r="M5" s="80" t="s">
        <v>60</v>
      </c>
      <c r="N5" s="81" t="s">
        <v>1</v>
      </c>
      <c r="O5" s="81" t="s">
        <v>2</v>
      </c>
      <c r="P5" s="81" t="s">
        <v>3</v>
      </c>
      <c r="Q5" s="82" t="s">
        <v>4</v>
      </c>
      <c r="R5" s="191" t="s">
        <v>0</v>
      </c>
      <c r="T5" s="24"/>
      <c r="U5" s="24"/>
      <c r="V5" s="24"/>
      <c r="W5" s="24"/>
      <c r="X5" s="24"/>
      <c r="Y5" s="24"/>
      <c r="Z5" s="24"/>
      <c r="AA5" s="24"/>
    </row>
    <row r="6" spans="1:27" ht="27.75" customHeight="1" thickBot="1">
      <c r="A6" s="56">
        <v>1</v>
      </c>
      <c r="B6" s="190">
        <f>Starterlist!B12</f>
        <v>0</v>
      </c>
      <c r="C6" s="59">
        <f>Starterlist!C12</f>
        <v>0</v>
      </c>
      <c r="D6" s="59">
        <f>Starterlist!D12</f>
        <v>0</v>
      </c>
      <c r="E6" s="61">
        <f>Results!C6</f>
      </c>
      <c r="F6" s="61">
        <f>Results!D6</f>
      </c>
      <c r="G6" s="61">
        <f>Results!E6</f>
      </c>
      <c r="H6" s="61">
        <f>Results!F6</f>
      </c>
      <c r="I6" s="61">
        <f>Results!G6</f>
      </c>
      <c r="J6" s="61">
        <f>Results!H6</f>
      </c>
      <c r="K6" s="61">
        <f>Results!I6</f>
      </c>
      <c r="L6" s="61">
        <f>Results!J6</f>
      </c>
      <c r="M6" s="61">
        <f>Results!K6</f>
      </c>
      <c r="N6" s="62">
        <f>SUM(E6:G6)</f>
        <v>0</v>
      </c>
      <c r="O6" s="62">
        <f>SUM(H6:J6)</f>
        <v>0</v>
      </c>
      <c r="P6" s="62">
        <f>SUM(K6:M6)</f>
        <v>0</v>
      </c>
      <c r="Q6" s="60">
        <f>SUM(N6:P6)</f>
        <v>0</v>
      </c>
      <c r="R6" s="192">
        <f>Results!P6</f>
      </c>
      <c r="T6" s="42"/>
      <c r="U6" s="24"/>
      <c r="V6" s="24"/>
      <c r="W6" s="24"/>
      <c r="X6" s="24"/>
      <c r="Y6" s="24"/>
      <c r="Z6" s="24"/>
      <c r="AA6" s="24"/>
    </row>
    <row r="7" spans="1:27" ht="27.75" customHeight="1" thickBot="1">
      <c r="A7" s="56">
        <v>2</v>
      </c>
      <c r="B7" s="190">
        <f>Starterlist!B13</f>
        <v>0</v>
      </c>
      <c r="C7" s="59">
        <f>Starterlist!C13</f>
        <v>0</v>
      </c>
      <c r="D7" s="59">
        <f>Starterlist!D13</f>
        <v>0</v>
      </c>
      <c r="E7" s="61">
        <f>Results!C7</f>
      </c>
      <c r="F7" s="61">
        <f>Results!D7</f>
      </c>
      <c r="G7" s="61">
        <f>Results!E7</f>
      </c>
      <c r="H7" s="61">
        <f>Results!F7</f>
      </c>
      <c r="I7" s="61">
        <f>Results!G7</f>
      </c>
      <c r="J7" s="61">
        <f>Results!H7</f>
      </c>
      <c r="K7" s="61">
        <f>Results!I7</f>
      </c>
      <c r="L7" s="61">
        <f>Results!J7</f>
      </c>
      <c r="M7" s="61">
        <f>Results!K7</f>
      </c>
      <c r="N7" s="62">
        <f aca="true" t="shared" si="0" ref="N7:N13">SUM(E7:G7)</f>
        <v>0</v>
      </c>
      <c r="O7" s="62">
        <f aca="true" t="shared" si="1" ref="O7:O13">SUM(H7:J7)</f>
        <v>0</v>
      </c>
      <c r="P7" s="62">
        <f aca="true" t="shared" si="2" ref="P7:P13">SUM(K7:M7)</f>
        <v>0</v>
      </c>
      <c r="Q7" s="60">
        <f aca="true" t="shared" si="3" ref="Q7:Q13">SUM(N7:P7)</f>
        <v>0</v>
      </c>
      <c r="R7" s="192">
        <f>Results!P7</f>
      </c>
      <c r="T7" s="42"/>
      <c r="U7" s="24"/>
      <c r="V7" s="24"/>
      <c r="W7" s="24"/>
      <c r="X7" s="24"/>
      <c r="Y7" s="24"/>
      <c r="Z7" s="24"/>
      <c r="AA7" s="24"/>
    </row>
    <row r="8" spans="1:27" ht="27.75" customHeight="1" thickBot="1">
      <c r="A8" s="56">
        <v>3</v>
      </c>
      <c r="B8" s="190">
        <f>Starterlist!B14</f>
        <v>0</v>
      </c>
      <c r="C8" s="59">
        <f>Starterlist!C14</f>
        <v>0</v>
      </c>
      <c r="D8" s="59">
        <f>Starterlist!D14</f>
        <v>0</v>
      </c>
      <c r="E8" s="61">
        <f>Results!C8</f>
      </c>
      <c r="F8" s="61">
        <f>Results!D8</f>
      </c>
      <c r="G8" s="61">
        <f>Results!E8</f>
      </c>
      <c r="H8" s="61">
        <f>Results!F8</f>
      </c>
      <c r="I8" s="61">
        <f>Results!G8</f>
      </c>
      <c r="J8" s="61">
        <f>Results!H8</f>
      </c>
      <c r="K8" s="61">
        <f>Results!I8</f>
      </c>
      <c r="L8" s="61">
        <f>Results!J8</f>
      </c>
      <c r="M8" s="61">
        <f>Results!K8</f>
      </c>
      <c r="N8" s="62">
        <f t="shared" si="0"/>
        <v>0</v>
      </c>
      <c r="O8" s="62">
        <f t="shared" si="1"/>
        <v>0</v>
      </c>
      <c r="P8" s="62">
        <f t="shared" si="2"/>
        <v>0</v>
      </c>
      <c r="Q8" s="60">
        <f t="shared" si="3"/>
        <v>0</v>
      </c>
      <c r="R8" s="192">
        <f>Results!P8</f>
      </c>
      <c r="T8" s="43"/>
      <c r="U8" s="24"/>
      <c r="V8" s="24"/>
      <c r="W8" s="24"/>
      <c r="X8" s="24"/>
      <c r="Y8" s="24"/>
      <c r="Z8" s="24"/>
      <c r="AA8" s="24"/>
    </row>
    <row r="9" spans="1:27" ht="27.75" customHeight="1" thickBot="1">
      <c r="A9" s="56">
        <v>4</v>
      </c>
      <c r="B9" s="190">
        <f>Starterlist!B15</f>
        <v>0</v>
      </c>
      <c r="C9" s="59">
        <f>Starterlist!C15</f>
        <v>0</v>
      </c>
      <c r="D9" s="59">
        <f>Starterlist!D15</f>
        <v>0</v>
      </c>
      <c r="E9" s="61">
        <f>Results!C9</f>
      </c>
      <c r="F9" s="61">
        <f>Results!D9</f>
      </c>
      <c r="G9" s="61">
        <f>Results!E9</f>
      </c>
      <c r="H9" s="61">
        <f>Results!F9</f>
      </c>
      <c r="I9" s="61">
        <f>Results!G9</f>
      </c>
      <c r="J9" s="61">
        <f>Results!H9</f>
      </c>
      <c r="K9" s="61">
        <f>Results!I9</f>
      </c>
      <c r="L9" s="61">
        <f>Results!J9</f>
      </c>
      <c r="M9" s="61">
        <f>Results!K9</f>
      </c>
      <c r="N9" s="62">
        <f t="shared" si="0"/>
        <v>0</v>
      </c>
      <c r="O9" s="62">
        <f t="shared" si="1"/>
        <v>0</v>
      </c>
      <c r="P9" s="62">
        <f t="shared" si="2"/>
        <v>0</v>
      </c>
      <c r="Q9" s="60">
        <f t="shared" si="3"/>
        <v>0</v>
      </c>
      <c r="R9" s="192">
        <f>Results!P9</f>
      </c>
      <c r="T9" s="42"/>
      <c r="U9" s="24"/>
      <c r="V9" s="24"/>
      <c r="W9" s="24"/>
      <c r="X9" s="24"/>
      <c r="Y9" s="24"/>
      <c r="Z9" s="24"/>
      <c r="AA9" s="24"/>
    </row>
    <row r="10" spans="1:18" ht="27.75" customHeight="1" thickBot="1">
      <c r="A10" s="56">
        <v>5</v>
      </c>
      <c r="B10" s="190">
        <f>Starterlist!B16</f>
        <v>0</v>
      </c>
      <c r="C10" s="59">
        <f>Starterlist!C16</f>
        <v>0</v>
      </c>
      <c r="D10" s="59">
        <f>Starterlist!D16</f>
        <v>0</v>
      </c>
      <c r="E10" s="61">
        <f>Results!C10</f>
      </c>
      <c r="F10" s="61">
        <f>Results!D10</f>
      </c>
      <c r="G10" s="61">
        <f>Results!E10</f>
      </c>
      <c r="H10" s="61">
        <f>Results!F10</f>
      </c>
      <c r="I10" s="61">
        <f>Results!G10</f>
      </c>
      <c r="J10" s="61">
        <f>Results!H10</f>
      </c>
      <c r="K10" s="61">
        <f>Results!I10</f>
      </c>
      <c r="L10" s="61">
        <f>Results!J10</f>
      </c>
      <c r="M10" s="61">
        <f>Results!K10</f>
      </c>
      <c r="N10" s="62">
        <f t="shared" si="0"/>
        <v>0</v>
      </c>
      <c r="O10" s="62">
        <f t="shared" si="1"/>
        <v>0</v>
      </c>
      <c r="P10" s="62">
        <f t="shared" si="2"/>
        <v>0</v>
      </c>
      <c r="Q10" s="60">
        <f t="shared" si="3"/>
        <v>0</v>
      </c>
      <c r="R10" s="192">
        <f>Results!P10</f>
      </c>
    </row>
    <row r="11" spans="1:18" ht="27.75" customHeight="1" thickBot="1">
      <c r="A11" s="56">
        <v>6</v>
      </c>
      <c r="B11" s="190">
        <f>Starterlist!B17</f>
        <v>0</v>
      </c>
      <c r="C11" s="59">
        <f>Starterlist!C17</f>
        <v>0</v>
      </c>
      <c r="D11" s="59">
        <f>Starterlist!D17</f>
        <v>0</v>
      </c>
      <c r="E11" s="61">
        <f>Results!C11</f>
      </c>
      <c r="F11" s="61">
        <f>Results!D11</f>
      </c>
      <c r="G11" s="61">
        <f>Results!E11</f>
      </c>
      <c r="H11" s="61">
        <f>Results!F11</f>
      </c>
      <c r="I11" s="61">
        <f>Results!G11</f>
      </c>
      <c r="J11" s="61">
        <f>Results!H11</f>
      </c>
      <c r="K11" s="61">
        <f>Results!I11</f>
      </c>
      <c r="L11" s="61">
        <f>Results!J11</f>
      </c>
      <c r="M11" s="61">
        <f>Results!K11</f>
      </c>
      <c r="N11" s="62">
        <f t="shared" si="0"/>
        <v>0</v>
      </c>
      <c r="O11" s="62">
        <f t="shared" si="1"/>
        <v>0</v>
      </c>
      <c r="P11" s="62">
        <f t="shared" si="2"/>
        <v>0</v>
      </c>
      <c r="Q11" s="60">
        <f t="shared" si="3"/>
        <v>0</v>
      </c>
      <c r="R11" s="192">
        <f>Results!P11</f>
      </c>
    </row>
    <row r="12" spans="1:18" ht="27.75" customHeight="1" thickBot="1">
      <c r="A12" s="56">
        <v>7</v>
      </c>
      <c r="B12" s="190">
        <f>Starterlist!B18</f>
        <v>0</v>
      </c>
      <c r="C12" s="59">
        <f>Starterlist!C18</f>
        <v>0</v>
      </c>
      <c r="D12" s="59">
        <f>Starterlist!D18</f>
        <v>0</v>
      </c>
      <c r="E12" s="61">
        <f>Results!C12</f>
      </c>
      <c r="F12" s="61">
        <f>Results!D12</f>
      </c>
      <c r="G12" s="61">
        <f>Results!E12</f>
      </c>
      <c r="H12" s="61">
        <f>Results!F12</f>
      </c>
      <c r="I12" s="61">
        <f>Results!G12</f>
      </c>
      <c r="J12" s="61">
        <f>Results!H12</f>
      </c>
      <c r="K12" s="61">
        <f>Results!I12</f>
      </c>
      <c r="L12" s="61">
        <f>Results!J12</f>
      </c>
      <c r="M12" s="61">
        <f>Results!K12</f>
      </c>
      <c r="N12" s="62">
        <f t="shared" si="0"/>
        <v>0</v>
      </c>
      <c r="O12" s="62">
        <f t="shared" si="1"/>
        <v>0</v>
      </c>
      <c r="P12" s="62">
        <f t="shared" si="2"/>
        <v>0</v>
      </c>
      <c r="Q12" s="60">
        <f t="shared" si="3"/>
        <v>0</v>
      </c>
      <c r="R12" s="192">
        <f>Results!P12</f>
      </c>
    </row>
    <row r="13" spans="1:18" ht="27.75" customHeight="1">
      <c r="A13" s="56">
        <v>8</v>
      </c>
      <c r="B13" s="190">
        <f>Starterlist!B19</f>
        <v>0</v>
      </c>
      <c r="C13" s="59">
        <f>Starterlist!C19</f>
        <v>0</v>
      </c>
      <c r="D13" s="59">
        <f>Starterlist!D19</f>
        <v>0</v>
      </c>
      <c r="E13" s="61">
        <f>Results!C13</f>
      </c>
      <c r="F13" s="61">
        <f>Results!D13</f>
      </c>
      <c r="G13" s="61">
        <f>Results!E13</f>
      </c>
      <c r="H13" s="61">
        <f>Results!F13</f>
      </c>
      <c r="I13" s="61">
        <f>Results!G13</f>
      </c>
      <c r="J13" s="61">
        <f>Results!H13</f>
      </c>
      <c r="K13" s="61">
        <f>Results!I13</f>
      </c>
      <c r="L13" s="61">
        <f>Results!J13</f>
      </c>
      <c r="M13" s="61">
        <f>Results!K13</f>
      </c>
      <c r="N13" s="62">
        <f t="shared" si="0"/>
        <v>0</v>
      </c>
      <c r="O13" s="62">
        <f t="shared" si="1"/>
        <v>0</v>
      </c>
      <c r="P13" s="62">
        <f t="shared" si="2"/>
        <v>0</v>
      </c>
      <c r="Q13" s="60">
        <f t="shared" si="3"/>
        <v>0</v>
      </c>
      <c r="R13" s="192">
        <f>Results!P13</f>
      </c>
    </row>
    <row r="14" spans="2:14" ht="15">
      <c r="B14"/>
      <c r="C14"/>
      <c r="E14"/>
      <c r="F14"/>
      <c r="G14"/>
      <c r="H14"/>
      <c r="I14"/>
      <c r="J14"/>
      <c r="K14"/>
      <c r="L14"/>
      <c r="M14"/>
      <c r="N14"/>
    </row>
    <row r="15" ht="15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sults"/>
  <dimension ref="A1:Y29"/>
  <sheetViews>
    <sheetView showZeros="0" view="pageLayout" zoomScaleSheetLayoutView="100" workbookViewId="0" topLeftCell="A1">
      <selection activeCell="B6" sqref="B6:B13"/>
    </sheetView>
  </sheetViews>
  <sheetFormatPr defaultColWidth="11.421875" defaultRowHeight="15"/>
  <cols>
    <col min="1" max="1" width="4.421875" style="13" customWidth="1"/>
    <col min="2" max="2" width="29.140625" style="0" customWidth="1"/>
    <col min="3" max="5" width="6.140625" style="1" customWidth="1"/>
    <col min="6" max="11" width="6.140625" style="2" customWidth="1"/>
    <col min="12" max="12" width="7.57421875" style="2" customWidth="1"/>
    <col min="13" max="14" width="7.57421875" style="0" customWidth="1"/>
    <col min="15" max="15" width="7.8515625" style="0" customWidth="1"/>
    <col min="16" max="16" width="7.57421875" style="0" customWidth="1"/>
    <col min="17" max="17" width="14.8515625" style="0" customWidth="1"/>
  </cols>
  <sheetData>
    <row r="1" spans="1:14" ht="30" customHeight="1">
      <c r="A1" s="183" t="str">
        <f>Starterlist!A1</f>
        <v>FPA Testevent</v>
      </c>
      <c r="B1" s="184"/>
      <c r="C1" s="184"/>
      <c r="D1" s="24" t="s">
        <v>15</v>
      </c>
      <c r="F1" s="24"/>
      <c r="G1" s="10"/>
      <c r="I1" s="24" t="s">
        <v>16</v>
      </c>
      <c r="J1" s="33"/>
      <c r="K1" s="33"/>
      <c r="M1" s="3" t="str">
        <f>Starterlist!D3</f>
        <v>Pool</v>
      </c>
      <c r="N1" s="3"/>
    </row>
    <row r="2" spans="1:14" ht="19.5" customHeight="1">
      <c r="A2" s="185" t="str">
        <f>Starterlist!A2</f>
        <v>Subtitle with Location and Year</v>
      </c>
      <c r="B2" s="184"/>
      <c r="C2" s="184"/>
      <c r="D2" s="34" t="str">
        <f>Starterlist!B4</f>
        <v>Open Pairs</v>
      </c>
      <c r="F2" s="34"/>
      <c r="G2" s="34"/>
      <c r="I2" s="34" t="str">
        <f>Starterlist!C4</f>
        <v>Semi-Final</v>
      </c>
      <c r="J2" s="34"/>
      <c r="K2" s="34"/>
      <c r="L2" s="4"/>
      <c r="M2" s="4" t="str">
        <f>Starterlist!D4</f>
        <v>A</v>
      </c>
      <c r="N2" s="4"/>
    </row>
    <row r="3" spans="2:11" ht="8.25" customHeight="1" thickBot="1">
      <c r="B3" s="24"/>
      <c r="C3" s="10"/>
      <c r="D3" s="10"/>
      <c r="E3" s="10"/>
      <c r="F3" s="33"/>
      <c r="G3" s="33"/>
      <c r="H3" s="33"/>
      <c r="I3" s="33"/>
      <c r="J3" s="33"/>
      <c r="K3" s="33"/>
    </row>
    <row r="4" spans="2:25" ht="71.25" customHeight="1" thickBot="1">
      <c r="B4" s="24"/>
      <c r="C4" s="88">
        <f>Starterlist!G11</f>
        <v>0</v>
      </c>
      <c r="D4" s="88">
        <f>Starterlist!G12</f>
        <v>0</v>
      </c>
      <c r="E4" s="87">
        <f>Starterlist!G13</f>
        <v>0</v>
      </c>
      <c r="F4" s="88">
        <f>Starterlist!G14</f>
        <v>0</v>
      </c>
      <c r="G4" s="87">
        <f>Starterlist!G15</f>
        <v>0</v>
      </c>
      <c r="H4" s="87">
        <f>Starterlist!G16</f>
        <v>0</v>
      </c>
      <c r="I4" s="87">
        <f>Starterlist!G17</f>
        <v>0</v>
      </c>
      <c r="J4" s="87">
        <f>Starterlist!G18</f>
        <v>0</v>
      </c>
      <c r="K4" s="87">
        <f>Starterlist!G19</f>
        <v>0</v>
      </c>
      <c r="L4" s="90" t="s">
        <v>1</v>
      </c>
      <c r="M4" s="91" t="s">
        <v>2</v>
      </c>
      <c r="N4" s="92" t="s">
        <v>3</v>
      </c>
      <c r="O4" s="63"/>
      <c r="P4" s="63"/>
      <c r="R4" s="24"/>
      <c r="S4" s="24"/>
      <c r="T4" s="24"/>
      <c r="U4" s="24"/>
      <c r="V4" s="24"/>
      <c r="W4" s="24"/>
      <c r="X4" s="24"/>
      <c r="Y4" s="24"/>
    </row>
    <row r="5" spans="1:25" ht="20.25" customHeight="1" thickBot="1">
      <c r="A5" s="19" t="s">
        <v>11</v>
      </c>
      <c r="B5" s="25" t="s">
        <v>19</v>
      </c>
      <c r="C5" s="64" t="s">
        <v>5</v>
      </c>
      <c r="D5" s="67" t="s">
        <v>6</v>
      </c>
      <c r="E5" s="67" t="s">
        <v>58</v>
      </c>
      <c r="F5" s="68" t="s">
        <v>7</v>
      </c>
      <c r="G5" s="69" t="s">
        <v>8</v>
      </c>
      <c r="H5" s="69" t="s">
        <v>59</v>
      </c>
      <c r="I5" s="70" t="s">
        <v>9</v>
      </c>
      <c r="J5" s="71" t="s">
        <v>10</v>
      </c>
      <c r="K5" s="89" t="s">
        <v>60</v>
      </c>
      <c r="L5" s="94"/>
      <c r="M5" s="95"/>
      <c r="N5" s="93"/>
      <c r="O5" s="86" t="s">
        <v>4</v>
      </c>
      <c r="P5" s="85" t="s">
        <v>0</v>
      </c>
      <c r="R5" s="24"/>
      <c r="S5" s="24"/>
      <c r="T5" s="24"/>
      <c r="U5" s="24"/>
      <c r="V5" s="24"/>
      <c r="W5" s="24"/>
      <c r="X5" s="24"/>
      <c r="Y5" s="24"/>
    </row>
    <row r="6" spans="1:25" ht="42.75" customHeight="1" thickBot="1">
      <c r="A6" s="121">
        <v>1</v>
      </c>
      <c r="B6" s="172" t="str">
        <f>(Starterlist!B12)&amp;CHAR(10)&amp;(Starterlist!C12)&amp;CHAR(10)&amp;(Starterlist!D12)</f>
        <v>
</v>
      </c>
      <c r="C6" s="120">
        <f>IF(COUNTA(Starterlist!G$11)&gt;0,'EX 1'!H6,"")</f>
      </c>
      <c r="D6" s="115">
        <f>IF(COUNTA(Starterlist!G$12)&gt;0,'EX 2'!H6,"")</f>
      </c>
      <c r="E6" s="116">
        <f>IF(COUNTA(Starterlist!G$13)&gt;0,'EX 3'!H6,"")</f>
      </c>
      <c r="F6" s="117">
        <f>IF(COUNTA(Starterlist!G$14)&gt;0,'AI 1'!J6:J6,"")</f>
      </c>
      <c r="G6" s="115">
        <f>IF(COUNTA(Starterlist!G$15)&gt;0,'AI 2'!J6:J6,"")</f>
      </c>
      <c r="H6" s="116">
        <f>IF(COUNTA(Starterlist!G$16)&gt;0,'AI 3'!J6:J6,"")</f>
      </c>
      <c r="I6" s="117">
        <f>IF(COUNTA(Starterlist!G$17)&gt;0,'DIFF 1'!Y6:Y6,"")</f>
      </c>
      <c r="J6" s="115">
        <f>IF(COUNTA(Starterlist!G$18)&gt;0,'DIFF 2'!Y6:Y6,"")</f>
      </c>
      <c r="K6" s="116">
        <f>IF(COUNTA(Starterlist!G$19)&gt;0,'DIFF 3'!Y6:Y6,"")</f>
      </c>
      <c r="L6" s="118">
        <f aca="true" t="shared" si="0" ref="L6:L13">SUM(C6:E6)</f>
        <v>0</v>
      </c>
      <c r="M6" s="119">
        <f aca="true" t="shared" si="1" ref="M6:M13">SUM(F6:H6)</f>
        <v>0</v>
      </c>
      <c r="N6" s="113">
        <f aca="true" t="shared" si="2" ref="N6:N13">SUM(I6:K6)</f>
        <v>0</v>
      </c>
      <c r="O6" s="112">
        <f aca="true" t="shared" si="3" ref="O6:O13">SUM(L6:N6)</f>
        <v>0</v>
      </c>
      <c r="P6" s="114">
        <f aca="true" t="shared" si="4" ref="P6:P13">IF(O6=0,"",RANK(O6,O$6:O$13))</f>
      </c>
      <c r="R6" s="24"/>
      <c r="S6" s="24"/>
      <c r="T6" s="24"/>
      <c r="U6" s="24"/>
      <c r="V6" s="24"/>
      <c r="W6" s="24"/>
      <c r="X6" s="24"/>
      <c r="Y6" s="24"/>
    </row>
    <row r="7" spans="1:25" ht="42.75" customHeight="1" thickBot="1">
      <c r="A7" s="56">
        <v>2</v>
      </c>
      <c r="B7" s="172" t="str">
        <f>(Starterlist!B13)&amp;CHAR(10)&amp;(Starterlist!C13)&amp;CHAR(10)&amp;(Starterlist!D13)</f>
        <v>
</v>
      </c>
      <c r="C7" s="120">
        <f>IF(COUNTA(Starterlist!G$11)&gt;0,'EX 1'!H7,"")</f>
      </c>
      <c r="D7" s="115">
        <f>IF(COUNTA(Starterlist!G$12)&gt;0,'EX 2'!H7,"")</f>
      </c>
      <c r="E7" s="116">
        <f>IF(COUNTA(Starterlist!G$13)&gt;0,'EX 3'!H7,"")</f>
      </c>
      <c r="F7" s="117">
        <f>IF(COUNTA(Starterlist!G$14)&gt;0,'AI 1'!J7:J7,"")</f>
      </c>
      <c r="G7" s="115">
        <f>IF(COUNTA(Starterlist!G$15)&gt;0,'AI 2'!J7:J7,"")</f>
      </c>
      <c r="H7" s="116">
        <f>IF(COUNTA(Starterlist!G$16)&gt;0,'AI 3'!J7:J7,"")</f>
      </c>
      <c r="I7" s="117">
        <f>IF(COUNTA(Starterlist!G$17)&gt;0,'DIFF 1'!Y7:Y7,"")</f>
      </c>
      <c r="J7" s="115">
        <f>IF(COUNTA(Starterlist!G$18)&gt;0,'DIFF 2'!Y7:Y7,"")</f>
      </c>
      <c r="K7" s="116">
        <f>IF(COUNTA(Starterlist!G$19)&gt;0,'DIFF 3'!Y7:Y7,"")</f>
      </c>
      <c r="L7" s="118">
        <f t="shared" si="0"/>
        <v>0</v>
      </c>
      <c r="M7" s="119">
        <f t="shared" si="1"/>
        <v>0</v>
      </c>
      <c r="N7" s="113">
        <f t="shared" si="2"/>
        <v>0</v>
      </c>
      <c r="O7" s="112">
        <f t="shared" si="3"/>
        <v>0</v>
      </c>
      <c r="P7" s="114">
        <f t="shared" si="4"/>
      </c>
      <c r="R7" s="43"/>
      <c r="S7" s="24"/>
      <c r="T7" s="24"/>
      <c r="U7" s="24"/>
      <c r="V7" s="24"/>
      <c r="W7" s="24"/>
      <c r="X7" s="24"/>
      <c r="Y7" s="24"/>
    </row>
    <row r="8" spans="1:25" ht="42.75" customHeight="1" thickBot="1">
      <c r="A8" s="56">
        <v>3</v>
      </c>
      <c r="B8" s="172" t="str">
        <f>(Starterlist!B14)&amp;CHAR(10)&amp;(Starterlist!C14)&amp;CHAR(10)&amp;(Starterlist!D14)</f>
        <v>
</v>
      </c>
      <c r="C8" s="120">
        <f>IF(COUNTA(Starterlist!G$11)&gt;0,'EX 1'!H8,"")</f>
      </c>
      <c r="D8" s="115">
        <f>IF(COUNTA(Starterlist!G$12)&gt;0,'EX 2'!H8,"")</f>
      </c>
      <c r="E8" s="116">
        <f>IF(COUNTA(Starterlist!G$13)&gt;0,'EX 3'!H8,"")</f>
      </c>
      <c r="F8" s="117">
        <f>IF(COUNTA(Starterlist!G$14)&gt;0,'AI 1'!J8:J8,"")</f>
      </c>
      <c r="G8" s="115">
        <f>IF(COUNTA(Starterlist!G$15)&gt;0,'AI 2'!J8:J8,"")</f>
      </c>
      <c r="H8" s="116">
        <f>IF(COUNTA(Starterlist!G$16)&gt;0,'AI 3'!J8:J8,"")</f>
      </c>
      <c r="I8" s="117">
        <f>IF(COUNTA(Starterlist!G$17)&gt;0,'DIFF 1'!Y8:Y8,"")</f>
      </c>
      <c r="J8" s="115">
        <f>IF(COUNTA(Starterlist!G$18)&gt;0,'DIFF 2'!Y8:Y8,"")</f>
      </c>
      <c r="K8" s="116">
        <f>IF(COUNTA(Starterlist!G$19)&gt;0,'DIFF 3'!Y8:Y8,"")</f>
      </c>
      <c r="L8" s="118">
        <f t="shared" si="0"/>
        <v>0</v>
      </c>
      <c r="M8" s="119">
        <f t="shared" si="1"/>
        <v>0</v>
      </c>
      <c r="N8" s="113">
        <f t="shared" si="2"/>
        <v>0</v>
      </c>
      <c r="O8" s="112">
        <f t="shared" si="3"/>
        <v>0</v>
      </c>
      <c r="P8" s="114">
        <f t="shared" si="4"/>
      </c>
      <c r="R8" s="42"/>
      <c r="S8" s="24"/>
      <c r="T8" s="24"/>
      <c r="U8" s="24"/>
      <c r="V8" s="24"/>
      <c r="W8" s="24"/>
      <c r="X8" s="24"/>
      <c r="Y8" s="24"/>
    </row>
    <row r="9" spans="1:25" ht="42.75" customHeight="1" thickBot="1">
      <c r="A9" s="56">
        <v>4</v>
      </c>
      <c r="B9" s="172" t="str">
        <f>(Starterlist!B15)&amp;CHAR(10)&amp;(Starterlist!C15)&amp;CHAR(10)&amp;(Starterlist!D15)</f>
        <v>
</v>
      </c>
      <c r="C9" s="120">
        <f>IF(COUNTA(Starterlist!G$11)&gt;0,'EX 1'!H9,"")</f>
      </c>
      <c r="D9" s="115">
        <f>IF(COUNTA(Starterlist!G$12)&gt;0,'EX 2'!H9,"")</f>
      </c>
      <c r="E9" s="116">
        <f>IF(COUNTA(Starterlist!G$13)&gt;0,'EX 3'!H9,"")</f>
      </c>
      <c r="F9" s="117">
        <f>IF(COUNTA(Starterlist!G$14)&gt;0,'AI 1'!J9:J9,"")</f>
      </c>
      <c r="G9" s="115">
        <f>IF(COUNTA(Starterlist!G$15)&gt;0,'AI 2'!J9:J9,"")</f>
      </c>
      <c r="H9" s="116">
        <f>IF(COUNTA(Starterlist!G$16)&gt;0,'AI 3'!J9:J9,"")</f>
      </c>
      <c r="I9" s="117">
        <f>IF(COUNTA(Starterlist!G$17)&gt;0,'DIFF 1'!Y9:Y9,"")</f>
      </c>
      <c r="J9" s="115">
        <f>IF(COUNTA(Starterlist!G$18)&gt;0,'DIFF 2'!Y9:Y9,"")</f>
      </c>
      <c r="K9" s="116">
        <f>IF(COUNTA(Starterlist!G$19)&gt;0,'DIFF 3'!Y9:Y9,"")</f>
      </c>
      <c r="L9" s="118">
        <f t="shared" si="0"/>
        <v>0</v>
      </c>
      <c r="M9" s="119">
        <f t="shared" si="1"/>
        <v>0</v>
      </c>
      <c r="N9" s="113">
        <f t="shared" si="2"/>
        <v>0</v>
      </c>
      <c r="O9" s="112">
        <f t="shared" si="3"/>
        <v>0</v>
      </c>
      <c r="P9" s="114">
        <f t="shared" si="4"/>
      </c>
      <c r="R9" s="42"/>
      <c r="S9" s="24"/>
      <c r="T9" s="24"/>
      <c r="U9" s="24"/>
      <c r="V9" s="24"/>
      <c r="W9" s="24"/>
      <c r="X9" s="24"/>
      <c r="Y9" s="24"/>
    </row>
    <row r="10" spans="1:25" ht="42.75" customHeight="1" thickBot="1">
      <c r="A10" s="56">
        <v>5</v>
      </c>
      <c r="B10" s="172" t="str">
        <f>(Starterlist!B16)&amp;CHAR(10)&amp;(Starterlist!C16)&amp;CHAR(10)&amp;(Starterlist!D16)</f>
        <v>
</v>
      </c>
      <c r="C10" s="120">
        <f>IF(COUNTA(Starterlist!G$11)&gt;0,'EX 1'!H10,"")</f>
      </c>
      <c r="D10" s="115">
        <f>IF(COUNTA(Starterlist!G$12)&gt;0,'EX 2'!H10,"")</f>
      </c>
      <c r="E10" s="116">
        <f>IF(COUNTA(Starterlist!G$13)&gt;0,'EX 3'!H10,"")</f>
      </c>
      <c r="F10" s="117">
        <f>IF(COUNTA(Starterlist!G$14)&gt;0,'AI 1'!J10:J10,"")</f>
      </c>
      <c r="G10" s="115">
        <f>IF(COUNTA(Starterlist!G$15)&gt;0,'AI 2'!J10:J10,"")</f>
      </c>
      <c r="H10" s="116">
        <f>IF(COUNTA(Starterlist!G$16)&gt;0,'AI 3'!J10:J10,"")</f>
      </c>
      <c r="I10" s="117">
        <f>IF(COUNTA(Starterlist!G$17)&gt;0,'DIFF 1'!Y10:Y10,"")</f>
      </c>
      <c r="J10" s="115">
        <f>IF(COUNTA(Starterlist!G$18)&gt;0,'DIFF 2'!Y10:Y10,"")</f>
      </c>
      <c r="K10" s="116">
        <f>IF(COUNTA(Starterlist!G$19)&gt;0,'DIFF 3'!Y10:Y10,"")</f>
      </c>
      <c r="L10" s="118">
        <f t="shared" si="0"/>
        <v>0</v>
      </c>
      <c r="M10" s="119">
        <f t="shared" si="1"/>
        <v>0</v>
      </c>
      <c r="N10" s="113">
        <f t="shared" si="2"/>
        <v>0</v>
      </c>
      <c r="O10" s="112">
        <f t="shared" si="3"/>
        <v>0</v>
      </c>
      <c r="P10" s="114">
        <f t="shared" si="4"/>
      </c>
      <c r="R10" s="43"/>
      <c r="S10" s="24"/>
      <c r="T10" s="24"/>
      <c r="U10" s="24"/>
      <c r="V10" s="24"/>
      <c r="W10" s="24"/>
      <c r="X10" s="24"/>
      <c r="Y10" s="24"/>
    </row>
    <row r="11" spans="1:25" ht="42.75" customHeight="1" thickBot="1">
      <c r="A11" s="56">
        <v>6</v>
      </c>
      <c r="B11" s="172" t="str">
        <f>(Starterlist!B17)&amp;CHAR(10)&amp;(Starterlist!C17)&amp;CHAR(10)&amp;(Starterlist!D17)</f>
        <v>
</v>
      </c>
      <c r="C11" s="120">
        <f>IF(COUNTA(Starterlist!G$11)&gt;0,'EX 1'!H11,"")</f>
      </c>
      <c r="D11" s="115">
        <f>IF(COUNTA(Starterlist!G$12)&gt;0,'EX 2'!H11,"")</f>
      </c>
      <c r="E11" s="116">
        <f>IF(COUNTA(Starterlist!G$13)&gt;0,'EX 3'!H11,"")</f>
      </c>
      <c r="F11" s="117">
        <f>IF(COUNTA(Starterlist!G$14)&gt;0,'AI 1'!J11:J11,"")</f>
      </c>
      <c r="G11" s="115">
        <f>IF(COUNTA(Starterlist!G$15)&gt;0,'AI 2'!J11:J11,"")</f>
      </c>
      <c r="H11" s="116">
        <f>IF(COUNTA(Starterlist!G$16)&gt;0,'AI 3'!J11:J11,"")</f>
      </c>
      <c r="I11" s="117">
        <f>IF(COUNTA(Starterlist!G$17)&gt;0,'DIFF 1'!Y11:Y11,"")</f>
      </c>
      <c r="J11" s="115">
        <f>IF(COUNTA(Starterlist!G$18)&gt;0,'DIFF 2'!Y11:Y11,"")</f>
      </c>
      <c r="K11" s="116">
        <f>IF(COUNTA(Starterlist!G$19)&gt;0,'DIFF 3'!Y11:Y11,"")</f>
      </c>
      <c r="L11" s="118">
        <f t="shared" si="0"/>
        <v>0</v>
      </c>
      <c r="M11" s="119">
        <f t="shared" si="1"/>
        <v>0</v>
      </c>
      <c r="N11" s="113">
        <f t="shared" si="2"/>
        <v>0</v>
      </c>
      <c r="O11" s="112">
        <f t="shared" si="3"/>
        <v>0</v>
      </c>
      <c r="P11" s="114">
        <f t="shared" si="4"/>
      </c>
      <c r="R11" s="42"/>
      <c r="S11" s="24"/>
      <c r="T11" s="24"/>
      <c r="U11" s="24"/>
      <c r="V11" s="24"/>
      <c r="W11" s="24"/>
      <c r="X11" s="24"/>
      <c r="Y11" s="24"/>
    </row>
    <row r="12" spans="1:25" ht="42.75" customHeight="1" thickBot="1">
      <c r="A12" s="56">
        <v>7</v>
      </c>
      <c r="B12" s="172" t="str">
        <f>(Starterlist!B18)&amp;CHAR(10)&amp;(Starterlist!C18)&amp;CHAR(10)&amp;(Starterlist!D18)</f>
        <v>
</v>
      </c>
      <c r="C12" s="120">
        <f>IF(COUNTA(Starterlist!G$11)&gt;0,'EX 1'!H12,"")</f>
      </c>
      <c r="D12" s="115">
        <f>IF(COUNTA(Starterlist!G$12)&gt;0,'EX 2'!H12,"")</f>
      </c>
      <c r="E12" s="116">
        <f>IF(COUNTA(Starterlist!G$13)&gt;0,'EX 3'!H12,"")</f>
      </c>
      <c r="F12" s="117">
        <f>IF(COUNTA(Starterlist!G$14)&gt;0,'AI 1'!J12:J12,"")</f>
      </c>
      <c r="G12" s="115">
        <f>IF(COUNTA(Starterlist!G$15)&gt;0,'AI 2'!J12:J12,"")</f>
      </c>
      <c r="H12" s="116">
        <f>IF(COUNTA(Starterlist!G$16)&gt;0,'AI 3'!J12:J12,"")</f>
      </c>
      <c r="I12" s="117">
        <f>IF(COUNTA(Starterlist!G$17)&gt;0,'DIFF 1'!Y12:Y12,"")</f>
      </c>
      <c r="J12" s="115">
        <f>IF(COUNTA(Starterlist!G$18)&gt;0,'DIFF 2'!Y12:Y12,"")</f>
      </c>
      <c r="K12" s="116">
        <f>IF(COUNTA(Starterlist!G$19)&gt;0,'DIFF 3'!Y12:Y12,"")</f>
      </c>
      <c r="L12" s="118">
        <f t="shared" si="0"/>
        <v>0</v>
      </c>
      <c r="M12" s="119">
        <f t="shared" si="1"/>
        <v>0</v>
      </c>
      <c r="N12" s="113">
        <f t="shared" si="2"/>
        <v>0</v>
      </c>
      <c r="O12" s="112">
        <f t="shared" si="3"/>
        <v>0</v>
      </c>
      <c r="P12" s="114">
        <f t="shared" si="4"/>
      </c>
      <c r="R12" s="42"/>
      <c r="S12" s="24"/>
      <c r="T12" s="24"/>
      <c r="U12" s="24"/>
      <c r="V12" s="24"/>
      <c r="W12" s="24"/>
      <c r="X12" s="24"/>
      <c r="Y12" s="24"/>
    </row>
    <row r="13" spans="1:25" ht="42.75" customHeight="1" thickBot="1">
      <c r="A13" s="144">
        <v>8</v>
      </c>
      <c r="B13" s="173" t="str">
        <f>(Starterlist!B19)&amp;CHAR(10)&amp;(Starterlist!C19)&amp;CHAR(10)&amp;(Starterlist!D19)</f>
        <v>
</v>
      </c>
      <c r="C13" s="145">
        <f>IF(COUNTA(Starterlist!G$11)&gt;0,'EX 1'!H13,"")</f>
      </c>
      <c r="D13" s="146">
        <f>IF(COUNTA(Starterlist!G$12)&gt;0,'EX 2'!H13,"")</f>
      </c>
      <c r="E13" s="147">
        <f>IF(COUNTA(Starterlist!G$13)&gt;0,'EX 3'!H13,"")</f>
      </c>
      <c r="F13" s="148">
        <f>IF(COUNTA(Starterlist!G$14)&gt;0,'AI 1'!J13:J13,"")</f>
      </c>
      <c r="G13" s="146">
        <f>IF(COUNTA(Starterlist!G$15)&gt;0,'AI 2'!J13:J13,"")</f>
      </c>
      <c r="H13" s="147">
        <f>IF(COUNTA(Starterlist!G$16)&gt;0,'AI 3'!J13:J13,"")</f>
      </c>
      <c r="I13" s="148">
        <f>IF(COUNTA(Starterlist!G$17)&gt;0,'DIFF 1'!Y13:Y13,"")</f>
      </c>
      <c r="J13" s="146">
        <f>IF(COUNTA(Starterlist!G$18)&gt;0,'DIFF 2'!Y13:Y13,"")</f>
      </c>
      <c r="K13" s="147">
        <f>IF(COUNTA(Starterlist!G$19)&gt;0,'DIFF 3'!Y13:Y13,"")</f>
      </c>
      <c r="L13" s="149">
        <f t="shared" si="0"/>
        <v>0</v>
      </c>
      <c r="M13" s="150">
        <f t="shared" si="1"/>
        <v>0</v>
      </c>
      <c r="N13" s="151">
        <f t="shared" si="2"/>
        <v>0</v>
      </c>
      <c r="O13" s="152">
        <f t="shared" si="3"/>
        <v>0</v>
      </c>
      <c r="P13" s="153">
        <f t="shared" si="4"/>
      </c>
      <c r="R13" s="43"/>
      <c r="S13" s="24"/>
      <c r="T13" s="24"/>
      <c r="U13" s="24"/>
      <c r="V13" s="24"/>
      <c r="W13" s="24"/>
      <c r="X13" s="24"/>
      <c r="Y13" s="24"/>
    </row>
    <row r="14" spans="3:25" ht="14.25" customHeight="1">
      <c r="C14"/>
      <c r="D14"/>
      <c r="E14"/>
      <c r="F14"/>
      <c r="G14"/>
      <c r="H14"/>
      <c r="I14"/>
      <c r="J14"/>
      <c r="K14"/>
      <c r="R14" s="42"/>
      <c r="S14" s="24"/>
      <c r="T14" s="24"/>
      <c r="U14" s="24"/>
      <c r="V14" s="24"/>
      <c r="W14" s="24"/>
      <c r="X14" s="24"/>
      <c r="Y14" s="24"/>
    </row>
    <row r="15" spans="1:12" ht="14.25" customHeight="1">
      <c r="A15" s="42"/>
      <c r="B15" s="24"/>
      <c r="C15" s="24"/>
      <c r="D15" s="24"/>
      <c r="E15" s="24"/>
      <c r="F15" s="24"/>
      <c r="G15" s="24"/>
      <c r="H15" s="24"/>
      <c r="I15"/>
      <c r="J15"/>
      <c r="K15"/>
      <c r="L15"/>
    </row>
    <row r="16" spans="1:12" ht="14.25" customHeight="1">
      <c r="A16" s="43"/>
      <c r="B16" s="24"/>
      <c r="C16" s="24"/>
      <c r="D16" s="24"/>
      <c r="E16" s="24"/>
      <c r="F16" s="24"/>
      <c r="G16" s="24"/>
      <c r="H16" s="24"/>
      <c r="I16"/>
      <c r="J16"/>
      <c r="K16"/>
      <c r="L16"/>
    </row>
    <row r="17" spans="1:12" ht="14.25" customHeight="1">
      <c r="A17" s="42"/>
      <c r="B17" s="24"/>
      <c r="C17" s="24"/>
      <c r="D17" s="24"/>
      <c r="E17" s="24"/>
      <c r="F17" s="24"/>
      <c r="G17" s="24"/>
      <c r="H17" s="24"/>
      <c r="I17"/>
      <c r="J17"/>
      <c r="K17"/>
      <c r="L17"/>
    </row>
    <row r="18" spans="1:12" ht="14.25" customHeight="1">
      <c r="A18" s="42"/>
      <c r="B18" s="24"/>
      <c r="C18" s="24"/>
      <c r="D18" s="24"/>
      <c r="E18" s="24"/>
      <c r="F18" s="24"/>
      <c r="G18" s="24"/>
      <c r="H18" s="24"/>
      <c r="I18"/>
      <c r="J18"/>
      <c r="K18"/>
      <c r="L18"/>
    </row>
    <row r="19" spans="1:12" ht="14.25" customHeight="1">
      <c r="A19" s="43"/>
      <c r="B19" s="24"/>
      <c r="C19" s="24"/>
      <c r="D19" s="24"/>
      <c r="E19" s="24"/>
      <c r="F19" s="24"/>
      <c r="G19" s="24"/>
      <c r="H19" s="24"/>
      <c r="I19"/>
      <c r="J19"/>
      <c r="K19"/>
      <c r="L19"/>
    </row>
    <row r="20" spans="1:12" ht="14.25" customHeight="1">
      <c r="A20" s="42"/>
      <c r="B20" s="24"/>
      <c r="C20" s="24"/>
      <c r="D20" s="24"/>
      <c r="E20" s="24"/>
      <c r="F20" s="24"/>
      <c r="G20" s="24"/>
      <c r="H20" s="24"/>
      <c r="I20"/>
      <c r="J20"/>
      <c r="K20"/>
      <c r="L20"/>
    </row>
    <row r="21" spans="1:12" ht="14.25" customHeight="1">
      <c r="A21" s="42"/>
      <c r="B21" s="24"/>
      <c r="C21" s="24"/>
      <c r="D21" s="24"/>
      <c r="E21" s="24"/>
      <c r="F21" s="24"/>
      <c r="G21" s="24"/>
      <c r="H21" s="24"/>
      <c r="I21"/>
      <c r="J21"/>
      <c r="K21"/>
      <c r="L21"/>
    </row>
    <row r="22" spans="1:12" ht="14.25" customHeight="1">
      <c r="A22" s="43"/>
      <c r="B22" s="24"/>
      <c r="C22" s="24"/>
      <c r="D22" s="24"/>
      <c r="E22" s="24"/>
      <c r="F22" s="24"/>
      <c r="G22" s="24"/>
      <c r="H22" s="24"/>
      <c r="I22"/>
      <c r="J22"/>
      <c r="K22"/>
      <c r="L22"/>
    </row>
    <row r="23" spans="18:25" ht="16.5" customHeight="1">
      <c r="R23" s="42"/>
      <c r="S23" s="24"/>
      <c r="T23" s="24"/>
      <c r="U23" s="24"/>
      <c r="V23" s="24"/>
      <c r="W23" s="24"/>
      <c r="X23" s="24"/>
      <c r="Y23" s="24"/>
    </row>
    <row r="24" spans="18:25" ht="15.75" customHeight="1">
      <c r="R24" s="42"/>
      <c r="S24" s="24"/>
      <c r="T24" s="24"/>
      <c r="U24" s="24"/>
      <c r="V24" s="24"/>
      <c r="W24" s="24"/>
      <c r="X24" s="24"/>
      <c r="Y24" s="24"/>
    </row>
    <row r="25" spans="18:25" ht="15.75" customHeight="1">
      <c r="R25" s="43"/>
      <c r="S25" s="24"/>
      <c r="T25" s="24"/>
      <c r="U25" s="24"/>
      <c r="V25" s="24"/>
      <c r="W25" s="24"/>
      <c r="X25" s="24"/>
      <c r="Y25" s="24"/>
    </row>
    <row r="26" spans="18:25" ht="16.5" customHeight="1">
      <c r="R26" s="42"/>
      <c r="S26" s="24"/>
      <c r="T26" s="24"/>
      <c r="U26" s="24"/>
      <c r="V26" s="24"/>
      <c r="W26" s="24"/>
      <c r="X26" s="24"/>
      <c r="Y26" s="24"/>
    </row>
    <row r="27" spans="18:25" ht="15.75" customHeight="1">
      <c r="R27" s="42"/>
      <c r="S27" s="24"/>
      <c r="T27" s="24"/>
      <c r="U27" s="24"/>
      <c r="V27" s="24"/>
      <c r="W27" s="24"/>
      <c r="X27" s="24"/>
      <c r="Y27" s="24"/>
    </row>
    <row r="28" spans="18:25" ht="15.75" customHeight="1">
      <c r="R28" s="43"/>
      <c r="S28" s="24"/>
      <c r="T28" s="24"/>
      <c r="U28" s="24"/>
      <c r="V28" s="24"/>
      <c r="W28" s="24"/>
      <c r="X28" s="24"/>
      <c r="Y28" s="24"/>
    </row>
    <row r="29" spans="18:25" ht="16.5" customHeight="1">
      <c r="R29" s="24"/>
      <c r="S29" s="24"/>
      <c r="T29" s="24"/>
      <c r="U29" s="24"/>
      <c r="V29" s="24"/>
      <c r="W29" s="24"/>
      <c r="X29" s="24"/>
      <c r="Y29" s="24"/>
    </row>
    <row r="32" ht="42" customHeight="1"/>
  </sheetData>
  <sheetProtection password="D565" sheet="1" objects="1" scenarios="1"/>
  <mergeCells count="2">
    <mergeCell ref="A1:C1"/>
    <mergeCell ref="A2:C2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Ex1">
    <tabColor indexed="43"/>
  </sheetPr>
  <dimension ref="A1:X13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8515625" style="5" customWidth="1"/>
    <col min="3" max="4" width="12.421875" style="6" customWidth="1"/>
    <col min="5" max="8" width="12.421875" style="7" customWidth="1"/>
    <col min="9" max="9" width="9.8515625" style="0" customWidth="1"/>
    <col min="10" max="16384" width="11.140625" style="5" customWidth="1"/>
  </cols>
  <sheetData>
    <row r="1" spans="1:11" ht="30" customHeight="1">
      <c r="A1" s="36" t="str">
        <f>Starterlist!A1</f>
        <v>FPA Testevent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A</v>
      </c>
      <c r="I2" s="51">
        <f>Starterlist!G11</f>
        <v>0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J3" s="13"/>
      <c r="K3" s="13"/>
    </row>
    <row r="4" spans="1:24" ht="38.25" customHeight="1" thickBot="1">
      <c r="A4" s="13"/>
      <c r="B4" s="13"/>
      <c r="C4" s="47" t="s">
        <v>23</v>
      </c>
      <c r="D4" s="47" t="s">
        <v>20</v>
      </c>
      <c r="E4" s="47" t="s">
        <v>25</v>
      </c>
      <c r="F4" s="48" t="s">
        <v>24</v>
      </c>
      <c r="G4" s="30" t="s">
        <v>64</v>
      </c>
      <c r="H4" s="177" t="s">
        <v>22</v>
      </c>
      <c r="I4" s="178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39">
        <v>-0.1</v>
      </c>
      <c r="D5" s="39">
        <v>-0.2</v>
      </c>
      <c r="E5" s="39">
        <v>-0.3</v>
      </c>
      <c r="F5" s="40">
        <v>-0.5</v>
      </c>
      <c r="G5" s="41"/>
      <c r="H5" s="179" t="s">
        <v>88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56">
        <v>1</v>
      </c>
      <c r="B6" s="172" t="str">
        <f>(Starterlist!B12)&amp;CHAR(10)&amp;(Starterlist!C12)&amp;CHAR(10)&amp;(Starterlist!D12)</f>
        <v>
</v>
      </c>
      <c r="C6" s="126"/>
      <c r="D6" s="126"/>
      <c r="E6" s="126"/>
      <c r="F6" s="125"/>
      <c r="G6" s="124">
        <f aca="true" t="shared" si="0" ref="G6:G13">(0.1*C6)+(0.2*D6)+(0.3*E6)+(0.5*F6)</f>
        <v>0</v>
      </c>
      <c r="H6" s="123">
        <f aca="true" t="shared" si="1" ref="H6:H13">IF(G6=0,"",10-G6)</f>
      </c>
      <c r="I6" s="122">
        <f aca="true" t="shared" si="2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6"/>
      <c r="D7" s="126"/>
      <c r="E7" s="126"/>
      <c r="F7" s="125"/>
      <c r="G7" s="124">
        <f t="shared" si="0"/>
        <v>0</v>
      </c>
      <c r="H7" s="123">
        <f t="shared" si="1"/>
      </c>
      <c r="I7" s="122">
        <f t="shared" si="2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6"/>
      <c r="D8" s="126"/>
      <c r="E8" s="126"/>
      <c r="F8" s="125"/>
      <c r="G8" s="124">
        <f t="shared" si="0"/>
        <v>0</v>
      </c>
      <c r="H8" s="123">
        <f t="shared" si="1"/>
      </c>
      <c r="I8" s="122">
        <f t="shared" si="2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6"/>
      <c r="D9" s="126"/>
      <c r="E9" s="126"/>
      <c r="F9" s="125"/>
      <c r="G9" s="124">
        <f t="shared" si="0"/>
        <v>0</v>
      </c>
      <c r="H9" s="123">
        <f t="shared" si="1"/>
      </c>
      <c r="I9" s="122">
        <f t="shared" si="2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6"/>
      <c r="D10" s="126"/>
      <c r="E10" s="126"/>
      <c r="F10" s="125"/>
      <c r="G10" s="124">
        <f t="shared" si="0"/>
        <v>0</v>
      </c>
      <c r="H10" s="123">
        <f t="shared" si="1"/>
      </c>
      <c r="I10" s="122">
        <f t="shared" si="2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6"/>
      <c r="D11" s="126"/>
      <c r="E11" s="126"/>
      <c r="F11" s="125"/>
      <c r="G11" s="124">
        <f t="shared" si="0"/>
        <v>0</v>
      </c>
      <c r="H11" s="123">
        <f t="shared" si="1"/>
      </c>
      <c r="I11" s="122">
        <f t="shared" si="2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6"/>
      <c r="D12" s="126"/>
      <c r="E12" s="126"/>
      <c r="F12" s="125"/>
      <c r="G12" s="124">
        <f t="shared" si="0"/>
        <v>0</v>
      </c>
      <c r="H12" s="123">
        <f t="shared" si="1"/>
      </c>
      <c r="I12" s="122">
        <f t="shared" si="2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70"/>
      <c r="D13" s="170"/>
      <c r="E13" s="170"/>
      <c r="F13" s="171"/>
      <c r="G13" s="169">
        <f t="shared" si="0"/>
        <v>0</v>
      </c>
      <c r="H13" s="165">
        <f t="shared" si="1"/>
      </c>
      <c r="I13" s="166">
        <f t="shared" si="2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3"/>
  <headerFooter alignWithMargins="0">
    <oddHeader>&amp;C&amp;18Execution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Ex2">
    <tabColor indexed="43"/>
  </sheetPr>
  <dimension ref="A1:X13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8515625" style="5" customWidth="1"/>
    <col min="3" max="4" width="12.421875" style="6" customWidth="1"/>
    <col min="5" max="8" width="12.421875" style="7" customWidth="1"/>
    <col min="9" max="9" width="9.8515625" style="5" customWidth="1"/>
    <col min="10" max="16384" width="11.140625" style="5" customWidth="1"/>
  </cols>
  <sheetData>
    <row r="1" spans="1:11" ht="30" customHeight="1">
      <c r="A1" s="36" t="str">
        <f>Starterlist!A1</f>
        <v>FPA Testevent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A</v>
      </c>
      <c r="I2" s="51">
        <f>Starterlist!G12</f>
        <v>0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I3" s="13"/>
      <c r="J3" s="13"/>
      <c r="K3" s="13"/>
    </row>
    <row r="4" spans="1:24" ht="38.25" customHeight="1" thickBot="1">
      <c r="A4" s="13"/>
      <c r="B4" s="13"/>
      <c r="C4" s="47" t="s">
        <v>23</v>
      </c>
      <c r="D4" s="47" t="s">
        <v>20</v>
      </c>
      <c r="E4" s="47" t="s">
        <v>25</v>
      </c>
      <c r="F4" s="48" t="s">
        <v>24</v>
      </c>
      <c r="G4" s="30" t="s">
        <v>64</v>
      </c>
      <c r="H4" s="177" t="s">
        <v>22</v>
      </c>
      <c r="I4" s="178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39">
        <v>-0.1</v>
      </c>
      <c r="D5" s="39">
        <v>-0.2</v>
      </c>
      <c r="E5" s="39">
        <v>-0.3</v>
      </c>
      <c r="F5" s="40">
        <v>-0.5</v>
      </c>
      <c r="G5" s="41"/>
      <c r="H5" s="179" t="s">
        <v>88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56">
        <v>1</v>
      </c>
      <c r="B6" s="172" t="str">
        <f>(Starterlist!B12)&amp;CHAR(10)&amp;(Starterlist!C12)&amp;CHAR(10)&amp;(Starterlist!D12)</f>
        <v>
</v>
      </c>
      <c r="C6" s="127"/>
      <c r="D6" s="127"/>
      <c r="E6" s="127"/>
      <c r="F6" s="128"/>
      <c r="G6" s="124">
        <f aca="true" t="shared" si="0" ref="G6:G13">(0.1*C6)+(0.2*D6)+(0.3*E6)+(0.5*F6)</f>
        <v>0</v>
      </c>
      <c r="H6" s="123">
        <f>IF(G6=0,"",10-G6)</f>
      </c>
      <c r="I6" s="122">
        <f aca="true" t="shared" si="1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7"/>
      <c r="D7" s="127"/>
      <c r="E7" s="127"/>
      <c r="F7" s="128"/>
      <c r="G7" s="124">
        <f t="shared" si="0"/>
        <v>0</v>
      </c>
      <c r="H7" s="123">
        <f>IF(G7=0,"",10-G7)</f>
      </c>
      <c r="I7" s="122">
        <f t="shared" si="1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7"/>
      <c r="D8" s="127"/>
      <c r="E8" s="127"/>
      <c r="F8" s="128"/>
      <c r="G8" s="124">
        <f t="shared" si="0"/>
        <v>0</v>
      </c>
      <c r="H8" s="123">
        <f aca="true" t="shared" si="2" ref="H8:H13">IF(G8=0,"",10-G8)</f>
      </c>
      <c r="I8" s="122">
        <f t="shared" si="1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7"/>
      <c r="D9" s="127"/>
      <c r="E9" s="127"/>
      <c r="F9" s="128"/>
      <c r="G9" s="124">
        <f t="shared" si="0"/>
        <v>0</v>
      </c>
      <c r="H9" s="123">
        <f t="shared" si="2"/>
      </c>
      <c r="I9" s="122">
        <f t="shared" si="1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7"/>
      <c r="D10" s="127"/>
      <c r="E10" s="127"/>
      <c r="F10" s="128"/>
      <c r="G10" s="124">
        <f t="shared" si="0"/>
        <v>0</v>
      </c>
      <c r="H10" s="123">
        <f t="shared" si="2"/>
      </c>
      <c r="I10" s="122">
        <f t="shared" si="1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7"/>
      <c r="D11" s="127"/>
      <c r="E11" s="127"/>
      <c r="F11" s="128"/>
      <c r="G11" s="124">
        <f t="shared" si="0"/>
        <v>0</v>
      </c>
      <c r="H11" s="123">
        <f t="shared" si="2"/>
      </c>
      <c r="I11" s="122">
        <f t="shared" si="1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7"/>
      <c r="D12" s="127"/>
      <c r="E12" s="127"/>
      <c r="F12" s="128"/>
      <c r="G12" s="124">
        <f t="shared" si="0"/>
        <v>0</v>
      </c>
      <c r="H12" s="123">
        <f t="shared" si="2"/>
      </c>
      <c r="I12" s="122">
        <f t="shared" si="1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67"/>
      <c r="D13" s="167"/>
      <c r="E13" s="167"/>
      <c r="F13" s="168"/>
      <c r="G13" s="169">
        <f t="shared" si="0"/>
        <v>0</v>
      </c>
      <c r="H13" s="165">
        <f t="shared" si="2"/>
      </c>
      <c r="I13" s="166">
        <f t="shared" si="1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&amp;C&amp;18Execution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Ex3">
    <tabColor indexed="43"/>
  </sheetPr>
  <dimension ref="A1:X13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8515625" style="5" customWidth="1"/>
    <col min="3" max="4" width="12.421875" style="6" customWidth="1"/>
    <col min="5" max="8" width="12.421875" style="7" customWidth="1"/>
    <col min="9" max="9" width="9.8515625" style="5" customWidth="1"/>
    <col min="10" max="16384" width="11.140625" style="5" customWidth="1"/>
  </cols>
  <sheetData>
    <row r="1" spans="1:11" ht="30" customHeight="1">
      <c r="A1" s="36" t="str">
        <f>Starterlist!A1</f>
        <v>FPA Testevent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A</v>
      </c>
      <c r="I2" s="51">
        <f>Starterlist!G13</f>
        <v>0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I3" s="13"/>
      <c r="J3" s="13"/>
      <c r="K3" s="13"/>
    </row>
    <row r="4" spans="1:24" ht="38.25" customHeight="1" thickBot="1">
      <c r="A4" s="13"/>
      <c r="B4" s="13"/>
      <c r="C4" s="47" t="s">
        <v>23</v>
      </c>
      <c r="D4" s="47" t="s">
        <v>20</v>
      </c>
      <c r="E4" s="47" t="s">
        <v>25</v>
      </c>
      <c r="F4" s="48" t="s">
        <v>24</v>
      </c>
      <c r="G4" s="30" t="s">
        <v>64</v>
      </c>
      <c r="H4" s="177" t="s">
        <v>22</v>
      </c>
      <c r="I4" s="178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25">
        <v>-0.1</v>
      </c>
      <c r="D5" s="25">
        <v>-0.2</v>
      </c>
      <c r="E5" s="25">
        <v>-0.3</v>
      </c>
      <c r="F5" s="26">
        <v>-0.5</v>
      </c>
      <c r="G5" s="30"/>
      <c r="H5" s="179" t="s">
        <v>88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56">
        <v>1</v>
      </c>
      <c r="B6" s="172" t="str">
        <f>(Starterlist!B12)&amp;CHAR(10)&amp;(Starterlist!C12)&amp;CHAR(10)&amp;(Starterlist!D12)</f>
        <v>
</v>
      </c>
      <c r="C6" s="127"/>
      <c r="D6" s="127"/>
      <c r="E6" s="127"/>
      <c r="F6" s="128"/>
      <c r="G6" s="124">
        <f aca="true" t="shared" si="0" ref="G6:G13">(0.1*C6)+(0.2*D6)+(0.3*E6)+(0.5*F6)</f>
        <v>0</v>
      </c>
      <c r="H6" s="123">
        <f>IF(G6=0,"",10-G6)</f>
      </c>
      <c r="I6" s="122">
        <f aca="true" t="shared" si="1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7"/>
      <c r="D7" s="127"/>
      <c r="E7" s="127"/>
      <c r="F7" s="128"/>
      <c r="G7" s="124">
        <f t="shared" si="0"/>
        <v>0</v>
      </c>
      <c r="H7" s="123">
        <f>IF(G7=0,"",10-G7)</f>
      </c>
      <c r="I7" s="122">
        <f t="shared" si="1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7"/>
      <c r="D8" s="127"/>
      <c r="E8" s="127"/>
      <c r="F8" s="128"/>
      <c r="G8" s="124">
        <f t="shared" si="0"/>
        <v>0</v>
      </c>
      <c r="H8" s="123">
        <f aca="true" t="shared" si="2" ref="H8:H13">IF(G8=0,"",10-G8)</f>
      </c>
      <c r="I8" s="122">
        <f t="shared" si="1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7"/>
      <c r="D9" s="127"/>
      <c r="E9" s="127"/>
      <c r="F9" s="128"/>
      <c r="G9" s="124">
        <f t="shared" si="0"/>
        <v>0</v>
      </c>
      <c r="H9" s="123">
        <f t="shared" si="2"/>
      </c>
      <c r="I9" s="122">
        <f t="shared" si="1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7"/>
      <c r="D10" s="127"/>
      <c r="E10" s="127"/>
      <c r="F10" s="128"/>
      <c r="G10" s="124">
        <f t="shared" si="0"/>
        <v>0</v>
      </c>
      <c r="H10" s="123">
        <f t="shared" si="2"/>
      </c>
      <c r="I10" s="122">
        <f t="shared" si="1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7"/>
      <c r="D11" s="127"/>
      <c r="E11" s="127"/>
      <c r="F11" s="128"/>
      <c r="G11" s="124">
        <f t="shared" si="0"/>
        <v>0</v>
      </c>
      <c r="H11" s="123">
        <f t="shared" si="2"/>
      </c>
      <c r="I11" s="122">
        <f t="shared" si="1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7"/>
      <c r="D12" s="127"/>
      <c r="E12" s="127"/>
      <c r="F12" s="128"/>
      <c r="G12" s="124">
        <f t="shared" si="0"/>
        <v>0</v>
      </c>
      <c r="H12" s="123">
        <f t="shared" si="2"/>
      </c>
      <c r="I12" s="122">
        <f t="shared" si="1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67"/>
      <c r="D13" s="167"/>
      <c r="E13" s="167"/>
      <c r="F13" s="168"/>
      <c r="G13" s="169">
        <f t="shared" si="0"/>
        <v>0</v>
      </c>
      <c r="H13" s="165">
        <f t="shared" si="2"/>
      </c>
      <c r="I13" s="166">
        <f t="shared" si="1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&amp;C&amp;18Execution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i1">
    <tabColor indexed="42"/>
  </sheetPr>
  <dimension ref="A1:K14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FPA Testevent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A</v>
      </c>
      <c r="J2" s="52">
        <f>Starterlist!G14</f>
        <v>0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86" t="s">
        <v>28</v>
      </c>
      <c r="G4" s="187"/>
      <c r="H4" s="18" t="s">
        <v>30</v>
      </c>
      <c r="I4" s="27" t="s">
        <v>21</v>
      </c>
      <c r="J4" s="177" t="s">
        <v>22</v>
      </c>
      <c r="K4" s="177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65</v>
      </c>
      <c r="J5" s="25" t="s">
        <v>33</v>
      </c>
      <c r="K5" s="25"/>
    </row>
    <row r="6" spans="1:11" ht="46.5" customHeight="1" thickBot="1">
      <c r="A6" s="56">
        <v>1</v>
      </c>
      <c r="B6" s="172" t="str">
        <f>(Starterlist!B12)&amp;CHAR(10)&amp;(Starterlist!C12)&amp;CHAR(10)&amp;(Starterlist!D12)</f>
        <v>
</v>
      </c>
      <c r="C6" s="129"/>
      <c r="D6" s="129"/>
      <c r="E6" s="129"/>
      <c r="F6" s="132"/>
      <c r="G6" s="131"/>
      <c r="H6" s="129"/>
      <c r="I6" s="130">
        <f aca="true" t="shared" si="0" ref="I6:I13">SUM(C6:H6)</f>
        <v>0</v>
      </c>
      <c r="J6" s="123">
        <f>I6/5</f>
        <v>0</v>
      </c>
      <c r="K6" s="122">
        <f aca="true" t="shared" si="1" ref="K6:K13">IF(J6=0,"",RANK(J6,J$6:J$13))</f>
      </c>
    </row>
    <row r="7" spans="1:11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9"/>
      <c r="D7" s="129"/>
      <c r="E7" s="129"/>
      <c r="F7" s="132"/>
      <c r="G7" s="131"/>
      <c r="H7" s="129"/>
      <c r="I7" s="130">
        <f t="shared" si="0"/>
        <v>0</v>
      </c>
      <c r="J7" s="123">
        <f aca="true" t="shared" si="2" ref="J7:J13">I7/5</f>
        <v>0</v>
      </c>
      <c r="K7" s="122">
        <f t="shared" si="1"/>
      </c>
    </row>
    <row r="8" spans="1:11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9"/>
      <c r="D8" s="129"/>
      <c r="E8" s="129"/>
      <c r="F8" s="132"/>
      <c r="G8" s="131"/>
      <c r="H8" s="129"/>
      <c r="I8" s="130">
        <f t="shared" si="0"/>
        <v>0</v>
      </c>
      <c r="J8" s="123">
        <f t="shared" si="2"/>
        <v>0</v>
      </c>
      <c r="K8" s="122">
        <f t="shared" si="1"/>
      </c>
    </row>
    <row r="9" spans="1:11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9"/>
      <c r="D9" s="129"/>
      <c r="E9" s="129"/>
      <c r="F9" s="132"/>
      <c r="G9" s="131"/>
      <c r="H9" s="129"/>
      <c r="I9" s="130">
        <f t="shared" si="0"/>
        <v>0</v>
      </c>
      <c r="J9" s="123">
        <f t="shared" si="2"/>
        <v>0</v>
      </c>
      <c r="K9" s="122">
        <f t="shared" si="1"/>
      </c>
    </row>
    <row r="10" spans="1:11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9"/>
      <c r="D10" s="129"/>
      <c r="E10" s="129"/>
      <c r="F10" s="132"/>
      <c r="G10" s="131"/>
      <c r="H10" s="129"/>
      <c r="I10" s="130">
        <f t="shared" si="0"/>
        <v>0</v>
      </c>
      <c r="J10" s="123">
        <f t="shared" si="2"/>
        <v>0</v>
      </c>
      <c r="K10" s="122">
        <f t="shared" si="1"/>
      </c>
    </row>
    <row r="11" spans="1:11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9"/>
      <c r="D11" s="129"/>
      <c r="E11" s="129"/>
      <c r="F11" s="132"/>
      <c r="G11" s="131"/>
      <c r="H11" s="129"/>
      <c r="I11" s="130">
        <f t="shared" si="0"/>
        <v>0</v>
      </c>
      <c r="J11" s="123">
        <f t="shared" si="2"/>
        <v>0</v>
      </c>
      <c r="K11" s="122">
        <f t="shared" si="1"/>
      </c>
    </row>
    <row r="12" spans="1:11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9"/>
      <c r="D12" s="129"/>
      <c r="E12" s="129"/>
      <c r="F12" s="132"/>
      <c r="G12" s="131"/>
      <c r="H12" s="129"/>
      <c r="I12" s="130">
        <f t="shared" si="0"/>
        <v>0</v>
      </c>
      <c r="J12" s="123">
        <f t="shared" si="2"/>
        <v>0</v>
      </c>
      <c r="K12" s="122">
        <f t="shared" si="1"/>
      </c>
    </row>
    <row r="13" spans="1:11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61"/>
      <c r="D13" s="161"/>
      <c r="E13" s="161"/>
      <c r="F13" s="162"/>
      <c r="G13" s="163"/>
      <c r="H13" s="161"/>
      <c r="I13" s="164">
        <f t="shared" si="0"/>
        <v>0</v>
      </c>
      <c r="J13" s="165">
        <f t="shared" si="2"/>
        <v>0</v>
      </c>
      <c r="K13" s="166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3" r:id="rId1"/>
  <headerFooter alignWithMargins="0">
    <oddHeader>&amp;C&amp;18Artistic Impression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i2">
    <tabColor indexed="42"/>
  </sheetPr>
  <dimension ref="A1:K14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FPA Testevent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A</v>
      </c>
      <c r="J2" s="52">
        <f>Starterlist!G15</f>
        <v>0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86" t="s">
        <v>28</v>
      </c>
      <c r="G4" s="187"/>
      <c r="H4" s="18" t="s">
        <v>30</v>
      </c>
      <c r="I4" s="27" t="s">
        <v>21</v>
      </c>
      <c r="J4" s="177" t="s">
        <v>22</v>
      </c>
      <c r="K4" s="177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65</v>
      </c>
      <c r="J5" s="25" t="s">
        <v>33</v>
      </c>
      <c r="K5" s="25"/>
    </row>
    <row r="6" spans="1:11" ht="46.5" customHeight="1" thickBot="1">
      <c r="A6" s="56" t="s">
        <v>62</v>
      </c>
      <c r="B6" s="172" t="str">
        <f>(Starterlist!B12)&amp;CHAR(10)&amp;(Starterlist!C12)&amp;CHAR(10)&amp;(Starterlist!D12)</f>
        <v>
</v>
      </c>
      <c r="C6" s="129"/>
      <c r="D6" s="129"/>
      <c r="E6" s="129"/>
      <c r="F6" s="132"/>
      <c r="G6" s="131"/>
      <c r="H6" s="129"/>
      <c r="I6" s="130">
        <f aca="true" t="shared" si="0" ref="I6:I13">SUM(C6:H6)</f>
        <v>0</v>
      </c>
      <c r="J6" s="123">
        <f>I6/5</f>
        <v>0</v>
      </c>
      <c r="K6" s="122">
        <f aca="true" t="shared" si="1" ref="K6:K13">IF(J6=0,"",RANK(J6,J$6:J$13))</f>
      </c>
    </row>
    <row r="7" spans="1:11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9"/>
      <c r="D7" s="129"/>
      <c r="E7" s="129"/>
      <c r="F7" s="132"/>
      <c r="G7" s="131"/>
      <c r="H7" s="129"/>
      <c r="I7" s="130">
        <f t="shared" si="0"/>
        <v>0</v>
      </c>
      <c r="J7" s="123">
        <f aca="true" t="shared" si="2" ref="J7:J13">I7/5</f>
        <v>0</v>
      </c>
      <c r="K7" s="122">
        <f t="shared" si="1"/>
      </c>
    </row>
    <row r="8" spans="1:11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9"/>
      <c r="D8" s="129"/>
      <c r="E8" s="129"/>
      <c r="F8" s="132"/>
      <c r="G8" s="131"/>
      <c r="H8" s="129"/>
      <c r="I8" s="130">
        <f t="shared" si="0"/>
        <v>0</v>
      </c>
      <c r="J8" s="123">
        <f t="shared" si="2"/>
        <v>0</v>
      </c>
      <c r="K8" s="122">
        <f t="shared" si="1"/>
      </c>
    </row>
    <row r="9" spans="1:11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9"/>
      <c r="D9" s="129"/>
      <c r="E9" s="129"/>
      <c r="F9" s="132"/>
      <c r="G9" s="131"/>
      <c r="H9" s="129"/>
      <c r="I9" s="130">
        <f t="shared" si="0"/>
        <v>0</v>
      </c>
      <c r="J9" s="123">
        <f t="shared" si="2"/>
        <v>0</v>
      </c>
      <c r="K9" s="122">
        <f t="shared" si="1"/>
      </c>
    </row>
    <row r="10" spans="1:11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9"/>
      <c r="D10" s="129"/>
      <c r="E10" s="129"/>
      <c r="F10" s="132"/>
      <c r="G10" s="131"/>
      <c r="H10" s="129"/>
      <c r="I10" s="130">
        <f t="shared" si="0"/>
        <v>0</v>
      </c>
      <c r="J10" s="123">
        <f t="shared" si="2"/>
        <v>0</v>
      </c>
      <c r="K10" s="122">
        <f t="shared" si="1"/>
      </c>
    </row>
    <row r="11" spans="1:11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9"/>
      <c r="D11" s="129"/>
      <c r="E11" s="129"/>
      <c r="F11" s="132"/>
      <c r="G11" s="131"/>
      <c r="H11" s="129"/>
      <c r="I11" s="130">
        <f t="shared" si="0"/>
        <v>0</v>
      </c>
      <c r="J11" s="123">
        <f t="shared" si="2"/>
        <v>0</v>
      </c>
      <c r="K11" s="122">
        <f t="shared" si="1"/>
      </c>
    </row>
    <row r="12" spans="1:11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9"/>
      <c r="D12" s="129"/>
      <c r="E12" s="129"/>
      <c r="F12" s="132"/>
      <c r="G12" s="131"/>
      <c r="H12" s="129"/>
      <c r="I12" s="130">
        <f t="shared" si="0"/>
        <v>0</v>
      </c>
      <c r="J12" s="123">
        <f t="shared" si="2"/>
        <v>0</v>
      </c>
      <c r="K12" s="122">
        <f t="shared" si="1"/>
      </c>
    </row>
    <row r="13" spans="1:11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61"/>
      <c r="D13" s="161"/>
      <c r="E13" s="161"/>
      <c r="F13" s="162"/>
      <c r="G13" s="163"/>
      <c r="H13" s="161"/>
      <c r="I13" s="164">
        <f t="shared" si="0"/>
        <v>0</v>
      </c>
      <c r="J13" s="165">
        <f t="shared" si="2"/>
        <v>0</v>
      </c>
      <c r="K13" s="166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3" r:id="rId1"/>
  <headerFooter alignWithMargins="0">
    <oddHeader>&amp;C&amp;18Artistic Impression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i3">
    <tabColor indexed="42"/>
  </sheetPr>
  <dimension ref="A1:K14"/>
  <sheetViews>
    <sheetView showZeros="0" view="pageBreakPreview" zoomScale="60" zoomScaleNormal="115" workbookViewId="0" topLeftCell="A1">
      <selection activeCell="B6" sqref="B6:B13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FPA Testevent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Subtitle with Location and Year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A</v>
      </c>
      <c r="J2" s="52">
        <f>Starterlist!G16</f>
        <v>0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86" t="s">
        <v>28</v>
      </c>
      <c r="G4" s="187"/>
      <c r="H4" s="18" t="s">
        <v>30</v>
      </c>
      <c r="I4" s="27" t="s">
        <v>21</v>
      </c>
      <c r="J4" s="177" t="s">
        <v>22</v>
      </c>
      <c r="K4" s="177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65</v>
      </c>
      <c r="J5" s="25" t="s">
        <v>33</v>
      </c>
      <c r="K5" s="25"/>
    </row>
    <row r="6" spans="1:11" ht="46.5" customHeight="1" thickBot="1">
      <c r="A6" s="56">
        <v>1</v>
      </c>
      <c r="B6" s="172" t="str">
        <f>(Starterlist!B12)&amp;CHAR(10)&amp;(Starterlist!C12)&amp;CHAR(10)&amp;(Starterlist!D12)</f>
        <v>
</v>
      </c>
      <c r="C6" s="129"/>
      <c r="D6" s="129"/>
      <c r="E6" s="129"/>
      <c r="F6" s="132"/>
      <c r="G6" s="131"/>
      <c r="H6" s="129"/>
      <c r="I6" s="130">
        <f aca="true" t="shared" si="0" ref="I6:I13">SUM(C6:H6)</f>
        <v>0</v>
      </c>
      <c r="J6" s="123">
        <f>I6/5</f>
        <v>0</v>
      </c>
      <c r="K6" s="122">
        <f aca="true" t="shared" si="1" ref="K6:K13">IF(J6=0,"",RANK(J6,J$6:J$13))</f>
      </c>
    </row>
    <row r="7" spans="1:11" ht="46.5" customHeight="1" thickBot="1">
      <c r="A7" s="56">
        <v>2</v>
      </c>
      <c r="B7" s="172" t="str">
        <f>(Starterlist!B13)&amp;CHAR(10)&amp;(Starterlist!C13)&amp;CHAR(10)&amp;(Starterlist!D13)</f>
        <v>
</v>
      </c>
      <c r="C7" s="129"/>
      <c r="D7" s="129"/>
      <c r="E7" s="129"/>
      <c r="F7" s="132"/>
      <c r="G7" s="131"/>
      <c r="H7" s="129"/>
      <c r="I7" s="130">
        <f t="shared" si="0"/>
        <v>0</v>
      </c>
      <c r="J7" s="123">
        <f aca="true" t="shared" si="2" ref="J7:J13">I7/5</f>
        <v>0</v>
      </c>
      <c r="K7" s="122">
        <f t="shared" si="1"/>
      </c>
    </row>
    <row r="8" spans="1:11" ht="46.5" customHeight="1" thickBot="1">
      <c r="A8" s="56">
        <v>3</v>
      </c>
      <c r="B8" s="172" t="str">
        <f>(Starterlist!B14)&amp;CHAR(10)&amp;(Starterlist!C14)&amp;CHAR(10)&amp;(Starterlist!D14)</f>
        <v>
</v>
      </c>
      <c r="C8" s="129"/>
      <c r="D8" s="129"/>
      <c r="E8" s="129"/>
      <c r="F8" s="132"/>
      <c r="G8" s="131"/>
      <c r="H8" s="129"/>
      <c r="I8" s="130">
        <f t="shared" si="0"/>
        <v>0</v>
      </c>
      <c r="J8" s="123">
        <f t="shared" si="2"/>
        <v>0</v>
      </c>
      <c r="K8" s="122">
        <f t="shared" si="1"/>
      </c>
    </row>
    <row r="9" spans="1:11" ht="46.5" customHeight="1" thickBot="1">
      <c r="A9" s="56">
        <v>4</v>
      </c>
      <c r="B9" s="172" t="str">
        <f>(Starterlist!B15)&amp;CHAR(10)&amp;(Starterlist!C15)&amp;CHAR(10)&amp;(Starterlist!D15)</f>
        <v>
</v>
      </c>
      <c r="C9" s="129"/>
      <c r="D9" s="129"/>
      <c r="E9" s="129"/>
      <c r="F9" s="132"/>
      <c r="G9" s="131"/>
      <c r="H9" s="129"/>
      <c r="I9" s="130">
        <f t="shared" si="0"/>
        <v>0</v>
      </c>
      <c r="J9" s="123">
        <f t="shared" si="2"/>
        <v>0</v>
      </c>
      <c r="K9" s="122">
        <f t="shared" si="1"/>
      </c>
    </row>
    <row r="10" spans="1:11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29"/>
      <c r="D10" s="129"/>
      <c r="E10" s="129"/>
      <c r="F10" s="132"/>
      <c r="G10" s="131"/>
      <c r="H10" s="129"/>
      <c r="I10" s="130">
        <f t="shared" si="0"/>
        <v>0</v>
      </c>
      <c r="J10" s="123">
        <f t="shared" si="2"/>
        <v>0</v>
      </c>
      <c r="K10" s="122">
        <f t="shared" si="1"/>
      </c>
    </row>
    <row r="11" spans="1:11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29"/>
      <c r="D11" s="129"/>
      <c r="E11" s="129"/>
      <c r="F11" s="132"/>
      <c r="G11" s="131"/>
      <c r="H11" s="129"/>
      <c r="I11" s="130">
        <f t="shared" si="0"/>
        <v>0</v>
      </c>
      <c r="J11" s="123">
        <f t="shared" si="2"/>
        <v>0</v>
      </c>
      <c r="K11" s="122">
        <f t="shared" si="1"/>
      </c>
    </row>
    <row r="12" spans="1:11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29"/>
      <c r="D12" s="129"/>
      <c r="E12" s="129"/>
      <c r="F12" s="132"/>
      <c r="G12" s="131"/>
      <c r="H12" s="129"/>
      <c r="I12" s="130">
        <f t="shared" si="0"/>
        <v>0</v>
      </c>
      <c r="J12" s="123">
        <f t="shared" si="2"/>
        <v>0</v>
      </c>
      <c r="K12" s="122">
        <f t="shared" si="1"/>
      </c>
    </row>
    <row r="13" spans="1:11" ht="46.5" customHeight="1" thickBot="1">
      <c r="A13" s="144">
        <v>8</v>
      </c>
      <c r="B13" s="173" t="str">
        <f>(Starterlist!B19)&amp;CHAR(10)&amp;(Starterlist!C19)&amp;CHAR(10)&amp;(Starterlist!D19)</f>
        <v>
</v>
      </c>
      <c r="C13" s="161"/>
      <c r="D13" s="161"/>
      <c r="E13" s="161"/>
      <c r="F13" s="162"/>
      <c r="G13" s="163"/>
      <c r="H13" s="161"/>
      <c r="I13" s="164">
        <f t="shared" si="0"/>
        <v>0</v>
      </c>
      <c r="J13" s="165">
        <f t="shared" si="2"/>
        <v>0</v>
      </c>
      <c r="K13" s="166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3" r:id="rId1"/>
  <headerFooter alignWithMargins="0">
    <oddHeader>&amp;C&amp;18Artistic Impression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Diff1">
    <tabColor indexed="47"/>
  </sheetPr>
  <dimension ref="A1:Z14"/>
  <sheetViews>
    <sheetView showZeros="0" view="pageBreakPreview" zoomScale="60" zoomScaleNormal="115" zoomScalePageLayoutView="85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10.1406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FPA Testevent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Subtitle with Location and Year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A</v>
      </c>
      <c r="W2" s="32">
        <f>Starterlist!G17</f>
        <v>0</v>
      </c>
    </row>
    <row r="3" spans="2:11" ht="8.25" customHeigh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4" ht="38.25" customHeight="1" thickBot="1">
      <c r="A4" s="13"/>
      <c r="B4" s="1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0"/>
      <c r="X4" s="49"/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54</v>
      </c>
      <c r="X5" s="46" t="s">
        <v>63</v>
      </c>
      <c r="Y5" s="176" t="s">
        <v>22</v>
      </c>
      <c r="Z5" s="176" t="s">
        <v>0</v>
      </c>
    </row>
    <row r="6" spans="1:26" ht="46.5" customHeight="1" thickBot="1">
      <c r="A6" s="56">
        <v>1</v>
      </c>
      <c r="B6" s="172" t="str">
        <f>(Starterlist!B12)&amp;CHAR(10)&amp;(Starterlist!C12)&amp;CHAR(10)&amp;(Starterlist!D12)</f>
        <v>
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4"/>
      <c r="O6" s="136"/>
      <c r="P6" s="135"/>
      <c r="Q6" s="135"/>
      <c r="R6" s="134"/>
      <c r="S6" s="135"/>
      <c r="T6" s="135"/>
      <c r="U6" s="135"/>
      <c r="V6" s="134"/>
      <c r="W6" s="133">
        <f>IF(COUNTA(C6:V6)&gt;0,IF(Starterlist!G$5=3,SUM(C6:N6),IF(Starterlist!G$5=4,SUM(C6:R6),IF(Starterlist!G$5=5,SUM(C6:V6),""))),"")</f>
      </c>
      <c r="X6" s="133">
        <f>IF(COUNTA(C6:V6)&gt;0,IF(Starterlist!G$5=3,SMALL(C6:N6,1),IF(Starterlist!G$5=4,SMALL(C6:R6,1),IF(Starterlist!G$5=5,SMALL(C6:V6,1)))),"")</f>
      </c>
      <c r="Y6" s="137">
        <f>IF(COUNTA(C6:V6)=(Starterlist!G$5*4),ROUND((W6-X6)/((Starterlist!G$5*4)-1),1),"")</f>
      </c>
      <c r="Z6" s="122">
        <f aca="true" t="shared" si="0" ref="Z6:Z13">IF(Y6="","",RANK(Y6,Y$6:Y$13))</f>
      </c>
    </row>
    <row r="7" spans="1:26" ht="46.5" customHeight="1" thickBot="1">
      <c r="A7" s="56">
        <v>2</v>
      </c>
      <c r="B7" s="172" t="str">
        <f>(Starterlist!B13)&amp;CHAR(10)&amp;(Starterlist!C13)&amp;CHAR(10)&amp;(Starterlist!D13)</f>
        <v>
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4"/>
      <c r="O7" s="136"/>
      <c r="P7" s="135"/>
      <c r="Q7" s="135"/>
      <c r="R7" s="134"/>
      <c r="S7" s="135"/>
      <c r="T7" s="135"/>
      <c r="U7" s="135"/>
      <c r="V7" s="134"/>
      <c r="W7" s="133">
        <f>IF(COUNTA(C7:V7)&gt;0,IF(Starterlist!G$5=3,SUM(C7:N7),IF(Starterlist!G$5=4,SUM(C7:R7),IF(Starterlist!G$5=5,SUM(C7:V7),""))),"")</f>
      </c>
      <c r="X7" s="133">
        <f>IF(COUNTA(C7:V7)&gt;0,IF(Starterlist!G$5=3,SMALL(C7:N7,1),IF(Starterlist!G$5=4,SMALL(C7:R7,1),IF(Starterlist!G$5=5,SMALL(C7:V7,1)))),"")</f>
      </c>
      <c r="Y7" s="137">
        <f>IF(COUNTA(C7:V7)=(Starterlist!G$5*4),ROUND((W7-X7)/((Starterlist!G$5*4)-1),1),"")</f>
      </c>
      <c r="Z7" s="122">
        <f t="shared" si="0"/>
      </c>
    </row>
    <row r="8" spans="1:26" ht="46.5" customHeight="1" thickBot="1">
      <c r="A8" s="56">
        <v>3</v>
      </c>
      <c r="B8" s="172" t="str">
        <f>(Starterlist!B14)&amp;CHAR(10)&amp;(Starterlist!C14)&amp;CHAR(10)&amp;(Starterlist!D14)</f>
        <v>
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/>
      <c r="O8" s="136"/>
      <c r="P8" s="135"/>
      <c r="Q8" s="135"/>
      <c r="R8" s="134"/>
      <c r="S8" s="135"/>
      <c r="T8" s="135"/>
      <c r="U8" s="135"/>
      <c r="V8" s="134"/>
      <c r="W8" s="133">
        <f>IF(COUNTA(C8:V8)&gt;0,IF(Starterlist!G$5=3,SUM(C8:N8),IF(Starterlist!G$5=4,SUM(C8:R8),IF(Starterlist!G$5=5,SUM(C8:V8),""))),"")</f>
      </c>
      <c r="X8" s="133">
        <f>IF(COUNTA(C8:V8)&gt;0,IF(Starterlist!G$5=3,SMALL(C8:N8,1),IF(Starterlist!G$5=4,SMALL(C8:R8,1),IF(Starterlist!G$5=5,SMALL(C8:V8,1)))),"")</f>
      </c>
      <c r="Y8" s="137">
        <f>IF(COUNTA(C8:V8)=(Starterlist!G$5*4),ROUND((W8-X8)/((Starterlist!G$5*4)-1),1),"")</f>
      </c>
      <c r="Z8" s="122">
        <f t="shared" si="0"/>
      </c>
    </row>
    <row r="9" spans="1:26" ht="46.5" customHeight="1" thickBot="1">
      <c r="A9" s="56">
        <v>4</v>
      </c>
      <c r="B9" s="172" t="str">
        <f>(Starterlist!B15)&amp;CHAR(10)&amp;(Starterlist!C15)&amp;CHAR(10)&amp;(Starterlist!D15)</f>
        <v>
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4"/>
      <c r="O9" s="136"/>
      <c r="P9" s="135"/>
      <c r="Q9" s="135"/>
      <c r="R9" s="134"/>
      <c r="S9" s="135"/>
      <c r="T9" s="135"/>
      <c r="U9" s="135"/>
      <c r="V9" s="134"/>
      <c r="W9" s="133">
        <f>IF(COUNTA(C9:V9)&gt;0,IF(Starterlist!G$5=3,SUM(C9:N9),IF(Starterlist!G$5=4,SUM(C9:R9),IF(Starterlist!G$5=5,SUM(C9:V9),""))),"")</f>
      </c>
      <c r="X9" s="133">
        <f>IF(COUNTA(C9:V9)&gt;0,IF(Starterlist!G$5=3,SMALL(C9:N9,1),IF(Starterlist!G$5=4,SMALL(C9:R9,1),IF(Starterlist!G$5=5,SMALL(C9:V9,1)))),"")</f>
      </c>
      <c r="Y9" s="137">
        <f>IF(COUNTA(C9:V9)=(Starterlist!G$5*4),ROUND((W9-X9)/((Starterlist!G$5*4)-1),1),"")</f>
      </c>
      <c r="Z9" s="122">
        <f t="shared" si="0"/>
      </c>
    </row>
    <row r="10" spans="1:26" ht="46.5" customHeight="1" thickBot="1">
      <c r="A10" s="56">
        <v>5</v>
      </c>
      <c r="B10" s="172" t="str">
        <f>(Starterlist!B16)&amp;CHAR(10)&amp;(Starterlist!C16)&amp;CHAR(10)&amp;(Starterlist!D16)</f>
        <v>
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4"/>
      <c r="O10" s="136"/>
      <c r="P10" s="135"/>
      <c r="Q10" s="135"/>
      <c r="R10" s="134"/>
      <c r="S10" s="135"/>
      <c r="T10" s="135"/>
      <c r="U10" s="135"/>
      <c r="V10" s="134"/>
      <c r="W10" s="133">
        <f>IF(COUNTA(C10:V10)&gt;0,IF(Starterlist!G$5=3,SUM(C10:N10),IF(Starterlist!G$5=4,SUM(C10:R10),IF(Starterlist!G$5=5,SUM(C10:V10),""))),"")</f>
      </c>
      <c r="X10" s="133">
        <f>IF(COUNTA(C10:V10)&gt;0,IF(Starterlist!G$5=3,SMALL(C10:N10,1),IF(Starterlist!G$5=4,SMALL(C10:R10,1),IF(Starterlist!G$5=5,SMALL(C10:V10,1)))),"")</f>
      </c>
      <c r="Y10" s="137">
        <f>IF(COUNTA(C10:V10)=(Starterlist!G$5*4),ROUND((W10-X10)/((Starterlist!G$5*4)-1),1),"")</f>
      </c>
      <c r="Z10" s="122">
        <f t="shared" si="0"/>
      </c>
    </row>
    <row r="11" spans="1:26" ht="46.5" customHeight="1" thickBot="1">
      <c r="A11" s="56">
        <v>6</v>
      </c>
      <c r="B11" s="172" t="str">
        <f>(Starterlist!B17)&amp;CHAR(10)&amp;(Starterlist!C17)&amp;CHAR(10)&amp;(Starterlist!D17)</f>
        <v>
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/>
      <c r="O11" s="136"/>
      <c r="P11" s="135"/>
      <c r="Q11" s="135"/>
      <c r="R11" s="134"/>
      <c r="S11" s="135"/>
      <c r="T11" s="135"/>
      <c r="U11" s="135"/>
      <c r="V11" s="134"/>
      <c r="W11" s="133">
        <f>IF(COUNTA(C11:V11)&gt;0,IF(Starterlist!G$5=3,SUM(C11:N11),IF(Starterlist!G$5=4,SUM(C11:R11),IF(Starterlist!G$5=5,SUM(C11:V11),""))),"")</f>
      </c>
      <c r="X11" s="133">
        <f>IF(COUNTA(C11:V11)&gt;0,IF(Starterlist!G$5=3,SMALL(C11:N11,1),IF(Starterlist!G$5=4,SMALL(C11:R11,1),IF(Starterlist!G$5=5,SMALL(C11:V11,1)))),"")</f>
      </c>
      <c r="Y11" s="137">
        <f>IF(COUNTA(C11:V11)=(Starterlist!G$5*4),ROUND((W11-X11)/((Starterlist!G$5*4)-1),1),"")</f>
      </c>
      <c r="Z11" s="122">
        <f t="shared" si="0"/>
      </c>
    </row>
    <row r="12" spans="1:26" ht="46.5" customHeight="1" thickBot="1">
      <c r="A12" s="56">
        <v>7</v>
      </c>
      <c r="B12" s="172" t="str">
        <f>(Starterlist!B18)&amp;CHAR(10)&amp;(Starterlist!C18)&amp;CHAR(10)&amp;(Starterlist!D18)</f>
        <v>
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4"/>
      <c r="O12" s="136"/>
      <c r="P12" s="135"/>
      <c r="Q12" s="135"/>
      <c r="R12" s="134"/>
      <c r="S12" s="135"/>
      <c r="T12" s="135"/>
      <c r="U12" s="135"/>
      <c r="V12" s="134"/>
      <c r="W12" s="133">
        <f>IF(COUNTA(C12:V12)&gt;0,IF(Starterlist!G$5=3,SUM(C12:N12),IF(Starterlist!G$5=4,SUM(C12:R12),IF(Starterlist!G$5=5,SUM(C12:V12),""))),"")</f>
      </c>
      <c r="X12" s="133">
        <f>IF(COUNTA(C12:V12)&gt;0,IF(Starterlist!G$5=3,SMALL(C12:N12,1),IF(Starterlist!G$5=4,SMALL(C12:R12,1),IF(Starterlist!G$5=5,SMALL(C12:V12,1)))),"")</f>
      </c>
      <c r="Y12" s="137">
        <f>IF(COUNTA(C12:V12)=(Starterlist!G$5*4),ROUND((W12-X12)/((Starterlist!G$5*4)-1),1),"")</f>
      </c>
      <c r="Z12" s="122">
        <f t="shared" si="0"/>
      </c>
    </row>
    <row r="13" spans="1:26" ht="46.5" customHeight="1" thickBot="1">
      <c r="A13" s="157">
        <v>8</v>
      </c>
      <c r="B13" s="173" t="str">
        <f>(Starterlist!B19)&amp;CHAR(10)&amp;(Starterlist!C19)&amp;CHAR(10)&amp;(Starterlist!D19)</f>
        <v>
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/>
      <c r="O13" s="160"/>
      <c r="P13" s="158"/>
      <c r="Q13" s="158"/>
      <c r="R13" s="159"/>
      <c r="S13" s="160"/>
      <c r="T13" s="158"/>
      <c r="U13" s="158"/>
      <c r="V13" s="159"/>
      <c r="W13" s="174">
        <f>IF(COUNTA(C13:V13)&gt;0,IF(Starterlist!G$5=3,SUM(C13:N13),IF(Starterlist!G$5=4,SUM(C13:R13),IF(Starterlist!G$5=5,SUM(C13:V13),""))),"")</f>
      </c>
      <c r="X13" s="174">
        <f>IF(COUNTA(C13:V13)&gt;0,IF(Starterlist!G$5=3,SMALL(C13:N13,1),IF(Starterlist!G$5=4,SMALL(C13:R13,1),IF(Starterlist!G$5=5,SMALL(C13:V13,1)))),"")</f>
      </c>
      <c r="Y13" s="175">
        <f>IF(COUNTA(C13:V13)=(Starterlist!G$5*4),ROUND((W13-X13)/((Starterlist!G$5*4)-1),1),"")</f>
      </c>
      <c r="Z13" s="166">
        <f t="shared" si="0"/>
      </c>
    </row>
    <row r="14" spans="1:16" ht="14.25" customHeight="1">
      <c r="A14" s="143"/>
      <c r="B14" s="143"/>
      <c r="O14" s="143"/>
      <c r="P14" s="14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scale="95" r:id="rId1"/>
  <headerFooter alignWithMargins="0">
    <oddHeader>&amp;C&amp;18Difficulty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FPA - Freestyle Players Assiciation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FPA Scoresheets</dc:title>
  <dc:subject/>
  <dc:creator>Florian Hess</dc:creator>
  <cp:keywords/>
  <dc:description/>
  <cp:lastModifiedBy>Hess</cp:lastModifiedBy>
  <cp:lastPrinted>2011-07-09T17:48:15Z</cp:lastPrinted>
  <dcterms:created xsi:type="dcterms:W3CDTF">2007-03-29T19:15:15Z</dcterms:created>
  <dcterms:modified xsi:type="dcterms:W3CDTF">2012-06-04T13:35:39Z</dcterms:modified>
  <cp:category/>
  <cp:version/>
  <cp:contentType/>
  <cp:contentStatus/>
</cp:coreProperties>
</file>